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7"/>
  <workbookPr defaultThemeVersion="166925"/>
  <mc:AlternateContent xmlns:mc="http://schemas.openxmlformats.org/markup-compatibility/2006">
    <mc:Choice Requires="x15">
      <x15ac:absPath xmlns:x15ac="http://schemas.microsoft.com/office/spreadsheetml/2010/11/ac" url="X:\OBRA_EG_SES LUIZ RAU\001 - Estudos Contratação\EDITAL RDC TERRAPLENAGEM 2022\ARQUIVOS PARA IPM\"/>
    </mc:Choice>
  </mc:AlternateContent>
  <xr:revisionPtr revIDLastSave="0" documentId="13_ncr:1_{0A51A2B9-3412-48DD-B7C2-1BD396E59ACA}" xr6:coauthVersionLast="36" xr6:coauthVersionMax="36" xr10:uidLastSave="{00000000-0000-0000-0000-000000000000}"/>
  <workbookProtection workbookAlgorithmName="SHA-512" workbookHashValue="zvrLV+G+B6QM241eYWvBdE/d7bDm5BxCbW7SWQ8C1Qk7ar4FGeJmu6O3OXsSuRg5Bb6JOTzfXkIIPmbwp/HHVw==" workbookSaltValue="BTCsl0h1KiW5Nu+GgNaI0Q==" workbookSpinCount="100000" lockStructure="1"/>
  <bookViews>
    <workbookView xWindow="0" yWindow="0" windowWidth="24000" windowHeight="9525" activeTab="1" xr2:uid="{654E040F-9BB8-4EC5-82AA-A0B80AC43D5A}"/>
  </bookViews>
  <sheets>
    <sheet name="RESUMO" sheetId="1" r:id="rId1"/>
    <sheet name="DCCU" sheetId="2" r:id="rId2"/>
  </sheets>
  <externalReferences>
    <externalReference r:id="rId3"/>
    <externalReference r:id="rId4"/>
  </externalReferences>
  <definedNames>
    <definedName name="_xlnm.Print_Area" localSheetId="1">DCCU!$A$1:$O$221</definedName>
    <definedName name="_xlnm.Print_Area" localSheetId="0">RESUMO!$A$1:$E$42</definedName>
    <definedName name="ITENS">'[1]0 - PUC'!$B:$I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3" i="2" l="1"/>
  <c r="G93" i="2" l="1"/>
  <c r="N21" i="2" l="1"/>
  <c r="N22" i="2"/>
  <c r="N102" i="2"/>
  <c r="N103" i="2"/>
  <c r="N104" i="2"/>
  <c r="N98" i="2"/>
  <c r="N99" i="2"/>
  <c r="M175" i="2"/>
  <c r="M176" i="2"/>
  <c r="M177" i="2"/>
  <c r="N177" i="2" s="1"/>
  <c r="M178" i="2"/>
  <c r="N178" i="2" s="1"/>
  <c r="M179" i="2"/>
  <c r="M180" i="2"/>
  <c r="M181" i="2"/>
  <c r="N181" i="2" s="1"/>
  <c r="M182" i="2"/>
  <c r="N182" i="2" s="1"/>
  <c r="M174" i="2"/>
  <c r="M171" i="2"/>
  <c r="M170" i="2"/>
  <c r="N170" i="2" s="1"/>
  <c r="M163" i="2"/>
  <c r="N163" i="2" s="1"/>
  <c r="M164" i="2"/>
  <c r="M165" i="2"/>
  <c r="N165" i="2" s="1"/>
  <c r="M166" i="2"/>
  <c r="N166" i="2" s="1"/>
  <c r="M167" i="2"/>
  <c r="N167" i="2" s="1"/>
  <c r="M162" i="2"/>
  <c r="M159" i="2"/>
  <c r="N159" i="2" s="1"/>
  <c r="M129" i="2"/>
  <c r="M131" i="2"/>
  <c r="N131" i="2" s="1"/>
  <c r="M130" i="2"/>
  <c r="N130" i="2" s="1"/>
  <c r="M125" i="2"/>
  <c r="M124" i="2"/>
  <c r="N124" i="2" s="1"/>
  <c r="M123" i="2"/>
  <c r="N123" i="2" s="1"/>
  <c r="M122" i="2"/>
  <c r="M121" i="2"/>
  <c r="N121" i="2" s="1"/>
  <c r="M110" i="2"/>
  <c r="N110" i="2" s="1"/>
  <c r="M109" i="2"/>
  <c r="N109" i="2" s="1"/>
  <c r="M108" i="2"/>
  <c r="N108" i="2" s="1"/>
  <c r="M107" i="2"/>
  <c r="N107" i="2" s="1"/>
  <c r="M106" i="2"/>
  <c r="N106" i="2" s="1"/>
  <c r="M105" i="2"/>
  <c r="N105" i="2" s="1"/>
  <c r="M101" i="2"/>
  <c r="M100" i="2"/>
  <c r="M97" i="2"/>
  <c r="N97" i="2" s="1"/>
  <c r="M96" i="2"/>
  <c r="N96" i="2" s="1"/>
  <c r="M95" i="2"/>
  <c r="M94" i="2"/>
  <c r="M90" i="2"/>
  <c r="N90" i="2" s="1"/>
  <c r="M86" i="2"/>
  <c r="M85" i="2"/>
  <c r="M48" i="2"/>
  <c r="N48" i="2" s="1"/>
  <c r="M24" i="2"/>
  <c r="N24" i="2" s="1"/>
  <c r="M23" i="2"/>
  <c r="M20" i="2"/>
  <c r="N20" i="2" s="1"/>
  <c r="M19" i="2"/>
  <c r="N19" i="2" s="1"/>
  <c r="M18" i="2"/>
  <c r="M17" i="2"/>
  <c r="N17" i="2" s="1"/>
  <c r="M16" i="2"/>
  <c r="N16" i="2" s="1"/>
  <c r="M15" i="2"/>
  <c r="N15" i="2" s="1"/>
  <c r="M14" i="2"/>
  <c r="M13" i="2"/>
  <c r="N13" i="2" s="1"/>
  <c r="M12" i="2"/>
  <c r="N12" i="2" s="1"/>
  <c r="M11" i="2"/>
  <c r="N11" i="2" s="1"/>
  <c r="C17" i="1"/>
  <c r="D15" i="1"/>
  <c r="C15" i="1"/>
  <c r="D11" i="1"/>
  <c r="C11" i="1"/>
  <c r="D9" i="1"/>
  <c r="C9" i="1"/>
  <c r="I175" i="2"/>
  <c r="I176" i="2"/>
  <c r="I177" i="2"/>
  <c r="I178" i="2"/>
  <c r="I179" i="2"/>
  <c r="I180" i="2"/>
  <c r="I181" i="2"/>
  <c r="I182" i="2"/>
  <c r="I174" i="2"/>
  <c r="I171" i="2"/>
  <c r="I170" i="2"/>
  <c r="I163" i="2"/>
  <c r="I164" i="2"/>
  <c r="I165" i="2"/>
  <c r="I166" i="2"/>
  <c r="I167" i="2"/>
  <c r="I162" i="2"/>
  <c r="I159" i="2"/>
  <c r="I130" i="2"/>
  <c r="I131" i="2"/>
  <c r="I129" i="2"/>
  <c r="I122" i="2"/>
  <c r="I123" i="2"/>
  <c r="I124" i="2"/>
  <c r="I125" i="2"/>
  <c r="I121" i="2"/>
  <c r="I106" i="2"/>
  <c r="I107" i="2"/>
  <c r="I108" i="2"/>
  <c r="I109" i="2"/>
  <c r="I110" i="2"/>
  <c r="I105" i="2"/>
  <c r="I101" i="2"/>
  <c r="I100" i="2"/>
  <c r="I97" i="2"/>
  <c r="I94" i="2"/>
  <c r="I95" i="2"/>
  <c r="I96" i="2"/>
  <c r="I93" i="2"/>
  <c r="I90" i="2"/>
  <c r="I86" i="2"/>
  <c r="I85" i="2"/>
  <c r="I48" i="2"/>
  <c r="I24" i="2"/>
  <c r="I23" i="2"/>
  <c r="I12" i="2"/>
  <c r="I13" i="2"/>
  <c r="I14" i="2"/>
  <c r="I15" i="2"/>
  <c r="I16" i="2"/>
  <c r="I17" i="2"/>
  <c r="I18" i="2"/>
  <c r="I19" i="2"/>
  <c r="I20" i="2"/>
  <c r="I11" i="2"/>
  <c r="A220" i="2"/>
  <c r="L219" i="2"/>
  <c r="J219" i="2"/>
  <c r="H219" i="2"/>
  <c r="D219" i="2"/>
  <c r="K219" i="2" s="1"/>
  <c r="J210" i="2"/>
  <c r="I210" i="2"/>
  <c r="G210" i="2"/>
  <c r="J209" i="2"/>
  <c r="I209" i="2"/>
  <c r="G209" i="2"/>
  <c r="J208" i="2"/>
  <c r="I208" i="2"/>
  <c r="G208" i="2"/>
  <c r="J207" i="2"/>
  <c r="I207" i="2"/>
  <c r="G207" i="2"/>
  <c r="K207" i="2" s="1"/>
  <c r="L207" i="2" s="1"/>
  <c r="J203" i="2"/>
  <c r="I203" i="2"/>
  <c r="G203" i="2"/>
  <c r="L202" i="2"/>
  <c r="K202" i="2"/>
  <c r="L201" i="2"/>
  <c r="K201" i="2"/>
  <c r="J200" i="2"/>
  <c r="I200" i="2"/>
  <c r="G200" i="2"/>
  <c r="I199" i="2"/>
  <c r="J198" i="2"/>
  <c r="H198" i="2"/>
  <c r="D198" i="2"/>
  <c r="K198" i="2" s="1"/>
  <c r="J197" i="2"/>
  <c r="H197" i="2"/>
  <c r="D197" i="2"/>
  <c r="L197" i="2" s="1"/>
  <c r="B197" i="2"/>
  <c r="J196" i="2"/>
  <c r="I196" i="2"/>
  <c r="G196" i="2"/>
  <c r="K196" i="2" s="1"/>
  <c r="L196" i="2" s="1"/>
  <c r="J194" i="2"/>
  <c r="H194" i="2"/>
  <c r="D194" i="2"/>
  <c r="I194" i="2" s="1"/>
  <c r="A189" i="2"/>
  <c r="A188" i="2"/>
  <c r="A186" i="2"/>
  <c r="J184" i="2"/>
  <c r="I184" i="2"/>
  <c r="H184" i="2"/>
  <c r="D184" i="2"/>
  <c r="L184" i="2" s="1"/>
  <c r="B184" i="2"/>
  <c r="J183" i="2"/>
  <c r="H183" i="2"/>
  <c r="D183" i="2"/>
  <c r="K183" i="2" s="1"/>
  <c r="B183" i="2"/>
  <c r="J182" i="2"/>
  <c r="G182" i="2"/>
  <c r="J181" i="2"/>
  <c r="G181" i="2"/>
  <c r="J180" i="2"/>
  <c r="G180" i="2"/>
  <c r="K180" i="2" s="1"/>
  <c r="J179" i="2"/>
  <c r="G179" i="2"/>
  <c r="J178" i="2"/>
  <c r="G178" i="2"/>
  <c r="J177" i="2"/>
  <c r="G177" i="2"/>
  <c r="J176" i="2"/>
  <c r="G176" i="2"/>
  <c r="J175" i="2"/>
  <c r="G175" i="2"/>
  <c r="J174" i="2"/>
  <c r="G174" i="2"/>
  <c r="L173" i="2"/>
  <c r="K173" i="2"/>
  <c r="J173" i="2"/>
  <c r="I173" i="2"/>
  <c r="J171" i="2"/>
  <c r="G171" i="2"/>
  <c r="K171" i="2" s="1"/>
  <c r="L171" i="2" s="1"/>
  <c r="J170" i="2"/>
  <c r="G170" i="2"/>
  <c r="K170" i="2" s="1"/>
  <c r="J169" i="2"/>
  <c r="H169" i="2"/>
  <c r="D169" i="2"/>
  <c r="I169" i="2" s="1"/>
  <c r="J168" i="2"/>
  <c r="I168" i="2"/>
  <c r="H168" i="2"/>
  <c r="D168" i="2"/>
  <c r="K168" i="2" s="1"/>
  <c r="J167" i="2"/>
  <c r="G167" i="2"/>
  <c r="K167" i="2" s="1"/>
  <c r="L167" i="2" s="1"/>
  <c r="J166" i="2"/>
  <c r="G166" i="2"/>
  <c r="K166" i="2" s="1"/>
  <c r="J165" i="2"/>
  <c r="G165" i="2"/>
  <c r="J164" i="2"/>
  <c r="G164" i="2"/>
  <c r="J163" i="2"/>
  <c r="G163" i="2"/>
  <c r="J162" i="2"/>
  <c r="G162" i="2"/>
  <c r="J161" i="2"/>
  <c r="H161" i="2"/>
  <c r="D161" i="2"/>
  <c r="I161" i="2" s="1"/>
  <c r="J160" i="2"/>
  <c r="I160" i="2"/>
  <c r="H160" i="2"/>
  <c r="D160" i="2"/>
  <c r="K160" i="2" s="1"/>
  <c r="B160" i="2"/>
  <c r="J159" i="2"/>
  <c r="G159" i="2"/>
  <c r="J158" i="2"/>
  <c r="I158" i="2"/>
  <c r="H158" i="2"/>
  <c r="D158" i="2"/>
  <c r="L158" i="2" s="1"/>
  <c r="J157" i="2"/>
  <c r="H157" i="2"/>
  <c r="D157" i="2"/>
  <c r="A152" i="2"/>
  <c r="A151" i="2"/>
  <c r="A149" i="2"/>
  <c r="L147" i="2"/>
  <c r="J147" i="2"/>
  <c r="H147" i="2"/>
  <c r="D147" i="2"/>
  <c r="I147" i="2" s="1"/>
  <c r="B147" i="2"/>
  <c r="J131" i="2"/>
  <c r="G131" i="2"/>
  <c r="J130" i="2"/>
  <c r="G130" i="2"/>
  <c r="J129" i="2"/>
  <c r="G129" i="2"/>
  <c r="K128" i="2"/>
  <c r="J128" i="2"/>
  <c r="H128" i="2"/>
  <c r="D128" i="2"/>
  <c r="J127" i="2"/>
  <c r="I127" i="2"/>
  <c r="H127" i="2"/>
  <c r="D127" i="2"/>
  <c r="L127" i="2" s="1"/>
  <c r="J125" i="2"/>
  <c r="G125" i="2"/>
  <c r="J124" i="2"/>
  <c r="G124" i="2"/>
  <c r="J123" i="2"/>
  <c r="G123" i="2"/>
  <c r="J122" i="2"/>
  <c r="G122" i="2"/>
  <c r="J121" i="2"/>
  <c r="G121" i="2"/>
  <c r="J120" i="2"/>
  <c r="H120" i="2"/>
  <c r="D120" i="2"/>
  <c r="L120" i="2" s="1"/>
  <c r="A115" i="2"/>
  <c r="A114" i="2"/>
  <c r="A112" i="2"/>
  <c r="J110" i="2"/>
  <c r="G110" i="2"/>
  <c r="J109" i="2"/>
  <c r="G109" i="2"/>
  <c r="J108" i="2"/>
  <c r="G108" i="2"/>
  <c r="J107" i="2"/>
  <c r="G107" i="2"/>
  <c r="J106" i="2"/>
  <c r="G106" i="2"/>
  <c r="J105" i="2"/>
  <c r="G105" i="2"/>
  <c r="J104" i="2"/>
  <c r="H104" i="2"/>
  <c r="D104" i="2"/>
  <c r="I104" i="2" s="1"/>
  <c r="J103" i="2"/>
  <c r="H103" i="2"/>
  <c r="D103" i="2"/>
  <c r="I103" i="2" s="1"/>
  <c r="B103" i="2"/>
  <c r="L102" i="2"/>
  <c r="K102" i="2"/>
  <c r="J102" i="2"/>
  <c r="I102" i="2"/>
  <c r="J101" i="2"/>
  <c r="F101" i="2"/>
  <c r="G101" i="2" s="1"/>
  <c r="J100" i="2"/>
  <c r="G100" i="2"/>
  <c r="J99" i="2"/>
  <c r="H99" i="2"/>
  <c r="D99" i="2"/>
  <c r="K99" i="2" s="1"/>
  <c r="L98" i="2"/>
  <c r="K98" i="2"/>
  <c r="J98" i="2"/>
  <c r="I98" i="2"/>
  <c r="J97" i="2"/>
  <c r="G97" i="2"/>
  <c r="J96" i="2"/>
  <c r="F96" i="2"/>
  <c r="G96" i="2" s="1"/>
  <c r="J95" i="2"/>
  <c r="G95" i="2"/>
  <c r="J94" i="2"/>
  <c r="G94" i="2"/>
  <c r="J93" i="2"/>
  <c r="J92" i="2"/>
  <c r="H92" i="2"/>
  <c r="D92" i="2"/>
  <c r="L92" i="2" s="1"/>
  <c r="J91" i="2"/>
  <c r="H91" i="2"/>
  <c r="D91" i="2"/>
  <c r="B91" i="2"/>
  <c r="J90" i="2"/>
  <c r="G90" i="2"/>
  <c r="J89" i="2"/>
  <c r="H89" i="2"/>
  <c r="D89" i="2"/>
  <c r="K89" i="2" s="1"/>
  <c r="L88" i="2"/>
  <c r="J88" i="2"/>
  <c r="H88" i="2"/>
  <c r="D88" i="2"/>
  <c r="I88" i="2" s="1"/>
  <c r="J87" i="2"/>
  <c r="H87" i="2"/>
  <c r="D87" i="2"/>
  <c r="K87" i="2" s="1"/>
  <c r="B87" i="2"/>
  <c r="J86" i="2"/>
  <c r="G86" i="2"/>
  <c r="J85" i="2"/>
  <c r="G85" i="2"/>
  <c r="J84" i="2"/>
  <c r="H84" i="2"/>
  <c r="D84" i="2"/>
  <c r="J83" i="2"/>
  <c r="I83" i="2"/>
  <c r="H83" i="2"/>
  <c r="D83" i="2"/>
  <c r="L83" i="2" s="1"/>
  <c r="A78" i="2"/>
  <c r="A77" i="2"/>
  <c r="A75" i="2"/>
  <c r="J50" i="2"/>
  <c r="I50" i="2"/>
  <c r="H50" i="2"/>
  <c r="D50" i="2"/>
  <c r="K50" i="2" s="1"/>
  <c r="B50" i="2"/>
  <c r="K48" i="2"/>
  <c r="G48" i="2"/>
  <c r="H47" i="2"/>
  <c r="D47" i="2"/>
  <c r="H46" i="2"/>
  <c r="D46" i="2"/>
  <c r="L46" i="2" s="1"/>
  <c r="A41" i="2"/>
  <c r="A40" i="2"/>
  <c r="A38" i="2"/>
  <c r="J36" i="2"/>
  <c r="H36" i="2"/>
  <c r="D36" i="2"/>
  <c r="L36" i="2" s="1"/>
  <c r="B36" i="2"/>
  <c r="L35" i="2"/>
  <c r="J35" i="2"/>
  <c r="H35" i="2"/>
  <c r="D35" i="2"/>
  <c r="I35" i="2" s="1"/>
  <c r="B35" i="2"/>
  <c r="J34" i="2"/>
  <c r="H34" i="2"/>
  <c r="D34" i="2"/>
  <c r="L34" i="2" s="1"/>
  <c r="B34" i="2"/>
  <c r="J33" i="2"/>
  <c r="I33" i="2"/>
  <c r="H33" i="2"/>
  <c r="D33" i="2"/>
  <c r="K33" i="2" s="1"/>
  <c r="B33" i="2"/>
  <c r="J32" i="2"/>
  <c r="H32" i="2"/>
  <c r="D32" i="2"/>
  <c r="L32" i="2" s="1"/>
  <c r="B32" i="2"/>
  <c r="J31" i="2"/>
  <c r="H31" i="2"/>
  <c r="D31" i="2"/>
  <c r="I31" i="2" s="1"/>
  <c r="B31" i="2"/>
  <c r="J30" i="2"/>
  <c r="H30" i="2"/>
  <c r="D30" i="2"/>
  <c r="L30" i="2" s="1"/>
  <c r="B30" i="2"/>
  <c r="J29" i="2"/>
  <c r="I29" i="2"/>
  <c r="H29" i="2"/>
  <c r="D29" i="2"/>
  <c r="K29" i="2" s="1"/>
  <c r="B29" i="2"/>
  <c r="L28" i="2"/>
  <c r="K28" i="2"/>
  <c r="J28" i="2"/>
  <c r="I28" i="2"/>
  <c r="H28" i="2"/>
  <c r="B28" i="2"/>
  <c r="L27" i="2"/>
  <c r="K27" i="2"/>
  <c r="I27" i="2"/>
  <c r="L26" i="2"/>
  <c r="K26" i="2"/>
  <c r="I26" i="2"/>
  <c r="H26" i="2"/>
  <c r="J25" i="2"/>
  <c r="H25" i="2"/>
  <c r="D25" i="2"/>
  <c r="K25" i="2" s="1"/>
  <c r="B25" i="2"/>
  <c r="G24" i="2"/>
  <c r="K24" i="2" s="1"/>
  <c r="G23" i="2"/>
  <c r="K23" i="2" s="1"/>
  <c r="L23" i="2" s="1"/>
  <c r="I22" i="2"/>
  <c r="H22" i="2"/>
  <c r="D22" i="2"/>
  <c r="L22" i="2" s="1"/>
  <c r="J21" i="2"/>
  <c r="H21" i="2"/>
  <c r="D21" i="2"/>
  <c r="I21" i="2" s="1"/>
  <c r="B21" i="2"/>
  <c r="J20" i="2"/>
  <c r="G20" i="2"/>
  <c r="J19" i="2"/>
  <c r="G19" i="2"/>
  <c r="J18" i="2"/>
  <c r="G18" i="2"/>
  <c r="J17" i="2"/>
  <c r="G17" i="2"/>
  <c r="K17" i="2" s="1"/>
  <c r="J16" i="2"/>
  <c r="G16" i="2"/>
  <c r="J15" i="2"/>
  <c r="G15" i="2"/>
  <c r="J14" i="2"/>
  <c r="G14" i="2"/>
  <c r="K14" i="2" s="1"/>
  <c r="J13" i="2"/>
  <c r="G13" i="2"/>
  <c r="K13" i="2" s="1"/>
  <c r="J12" i="2"/>
  <c r="G12" i="2"/>
  <c r="J11" i="2"/>
  <c r="G11" i="2"/>
  <c r="J10" i="2"/>
  <c r="H10" i="2"/>
  <c r="D10" i="2"/>
  <c r="L10" i="2" s="1"/>
  <c r="J9" i="2"/>
  <c r="I9" i="2"/>
  <c r="H9" i="2"/>
  <c r="D9" i="2"/>
  <c r="K9" i="2" s="1"/>
  <c r="K210" i="2" l="1"/>
  <c r="M207" i="2"/>
  <c r="N207" i="2" s="1"/>
  <c r="O207" i="2" s="1"/>
  <c r="M196" i="2"/>
  <c r="N196" i="2" s="1"/>
  <c r="O13" i="2"/>
  <c r="O130" i="2"/>
  <c r="O90" i="2"/>
  <c r="O96" i="2"/>
  <c r="O105" i="2"/>
  <c r="O109" i="2"/>
  <c r="O123" i="2"/>
  <c r="O131" i="2"/>
  <c r="O167" i="2"/>
  <c r="O163" i="2"/>
  <c r="N23" i="2"/>
  <c r="O23" i="2" s="1"/>
  <c r="N85" i="2"/>
  <c r="O85" i="2" s="1"/>
  <c r="N94" i="2"/>
  <c r="O94" i="2" s="1"/>
  <c r="N100" i="2"/>
  <c r="O100" i="2" s="1"/>
  <c r="N125" i="2"/>
  <c r="O125" i="2" s="1"/>
  <c r="N171" i="2"/>
  <c r="O171" i="2" s="1"/>
  <c r="N180" i="2"/>
  <c r="O180" i="2" s="1"/>
  <c r="N176" i="2"/>
  <c r="O176" i="2" s="1"/>
  <c r="O15" i="2"/>
  <c r="N75" i="2"/>
  <c r="O97" i="2"/>
  <c r="O106" i="2"/>
  <c r="O110" i="2"/>
  <c r="O124" i="2"/>
  <c r="O170" i="2"/>
  <c r="O181" i="2"/>
  <c r="O177" i="2"/>
  <c r="N18" i="2"/>
  <c r="N14" i="2"/>
  <c r="O14" i="2" s="1"/>
  <c r="N86" i="2"/>
  <c r="O86" i="2" s="1"/>
  <c r="N95" i="2"/>
  <c r="O95" i="2" s="1"/>
  <c r="N101" i="2"/>
  <c r="O101" i="2" s="1"/>
  <c r="N122" i="2"/>
  <c r="O122" i="2" s="1"/>
  <c r="N129" i="2"/>
  <c r="O129" i="2" s="1"/>
  <c r="N162" i="2"/>
  <c r="O162" i="2" s="1"/>
  <c r="N164" i="2"/>
  <c r="O164" i="2" s="1"/>
  <c r="N174" i="2"/>
  <c r="O174" i="2" s="1"/>
  <c r="N179" i="2"/>
  <c r="O179" i="2" s="1"/>
  <c r="N175" i="2"/>
  <c r="O175" i="2" s="1"/>
  <c r="O182" i="2"/>
  <c r="O178" i="2"/>
  <c r="O166" i="2"/>
  <c r="O165" i="2"/>
  <c r="O108" i="2"/>
  <c r="O107" i="2"/>
  <c r="O24" i="2"/>
  <c r="O16" i="2"/>
  <c r="O20" i="2"/>
  <c r="O48" i="2"/>
  <c r="O121" i="2"/>
  <c r="O159" i="2"/>
  <c r="L25" i="2"/>
  <c r="L21" i="2"/>
  <c r="K22" i="2"/>
  <c r="L31" i="2"/>
  <c r="L89" i="2"/>
  <c r="L104" i="2"/>
  <c r="I183" i="2"/>
  <c r="K209" i="2"/>
  <c r="L87" i="2"/>
  <c r="I25" i="2"/>
  <c r="L50" i="2"/>
  <c r="I87" i="2"/>
  <c r="K110" i="2"/>
  <c r="L110" i="2" s="1"/>
  <c r="I120" i="2"/>
  <c r="I197" i="2"/>
  <c r="I46" i="2"/>
  <c r="K90" i="2"/>
  <c r="L90" i="2" s="1"/>
  <c r="K109" i="2"/>
  <c r="L109" i="2" s="1"/>
  <c r="L9" i="2"/>
  <c r="L29" i="2"/>
  <c r="I30" i="2"/>
  <c r="L33" i="2"/>
  <c r="K46" i="2"/>
  <c r="I89" i="2"/>
  <c r="I92" i="2"/>
  <c r="K94" i="2"/>
  <c r="L94" i="2" s="1"/>
  <c r="L160" i="2"/>
  <c r="L161" i="2"/>
  <c r="L166" i="2"/>
  <c r="L168" i="2"/>
  <c r="L169" i="2"/>
  <c r="L170" i="2"/>
  <c r="L183" i="2"/>
  <c r="L194" i="2"/>
  <c r="L48" i="2"/>
  <c r="L24" i="2"/>
  <c r="K123" i="2"/>
  <c r="L123" i="2" s="1"/>
  <c r="I157" i="2"/>
  <c r="L157" i="2"/>
  <c r="K32" i="2"/>
  <c r="K34" i="2"/>
  <c r="K125" i="2"/>
  <c r="L125" i="2" s="1"/>
  <c r="K174" i="2"/>
  <c r="L174" i="2" s="1"/>
  <c r="K182" i="2"/>
  <c r="L182" i="2" s="1"/>
  <c r="I198" i="2"/>
  <c r="L198" i="2"/>
  <c r="K208" i="2"/>
  <c r="K36" i="2"/>
  <c r="I84" i="2"/>
  <c r="L84" i="2"/>
  <c r="K93" i="2"/>
  <c r="K10" i="2"/>
  <c r="K47" i="2"/>
  <c r="I47" i="2"/>
  <c r="I75" i="2" s="1"/>
  <c r="K11" i="2"/>
  <c r="L11" i="2" s="1"/>
  <c r="K15" i="2"/>
  <c r="L15" i="2" s="1"/>
  <c r="K19" i="2"/>
  <c r="L19" i="2" s="1"/>
  <c r="K30" i="2"/>
  <c r="I36" i="2"/>
  <c r="K95" i="2"/>
  <c r="L95" i="2" s="1"/>
  <c r="K103" i="2"/>
  <c r="K107" i="2"/>
  <c r="L107" i="2" s="1"/>
  <c r="K108" i="2"/>
  <c r="L108" i="2" s="1"/>
  <c r="I128" i="2"/>
  <c r="L128" i="2"/>
  <c r="K130" i="2"/>
  <c r="L130" i="2" s="1"/>
  <c r="K164" i="2"/>
  <c r="L164" i="2" s="1"/>
  <c r="K165" i="2"/>
  <c r="L165" i="2" s="1"/>
  <c r="K176" i="2"/>
  <c r="L176" i="2" s="1"/>
  <c r="K200" i="2"/>
  <c r="K203" i="2"/>
  <c r="L13" i="2"/>
  <c r="L17" i="2"/>
  <c r="K86" i="2"/>
  <c r="L86" i="2" s="1"/>
  <c r="I91" i="2"/>
  <c r="L91" i="2"/>
  <c r="K159" i="2"/>
  <c r="L159" i="2" s="1"/>
  <c r="L180" i="2"/>
  <c r="L14" i="2"/>
  <c r="K18" i="2"/>
  <c r="L18" i="2" s="1"/>
  <c r="I10" i="2"/>
  <c r="K12" i="2"/>
  <c r="L12" i="2" s="1"/>
  <c r="K16" i="2"/>
  <c r="L16" i="2" s="1"/>
  <c r="K20" i="2"/>
  <c r="L20" i="2" s="1"/>
  <c r="I32" i="2"/>
  <c r="I34" i="2"/>
  <c r="L47" i="2"/>
  <c r="K84" i="2"/>
  <c r="K91" i="2"/>
  <c r="K96" i="2"/>
  <c r="L96" i="2" s="1"/>
  <c r="K97" i="2"/>
  <c r="L97" i="2" s="1"/>
  <c r="I99" i="2"/>
  <c r="L99" i="2"/>
  <c r="K101" i="2"/>
  <c r="L101" i="2" s="1"/>
  <c r="K105" i="2"/>
  <c r="L105" i="2" s="1"/>
  <c r="K106" i="2"/>
  <c r="L106" i="2" s="1"/>
  <c r="K121" i="2"/>
  <c r="L121" i="2" s="1"/>
  <c r="K157" i="2"/>
  <c r="K162" i="2"/>
  <c r="L162" i="2" s="1"/>
  <c r="K163" i="2"/>
  <c r="L163" i="2" s="1"/>
  <c r="L178" i="2"/>
  <c r="K178" i="2"/>
  <c r="K21" i="2"/>
  <c r="K31" i="2"/>
  <c r="K35" i="2"/>
  <c r="K88" i="2"/>
  <c r="K104" i="2"/>
  <c r="K147" i="2"/>
  <c r="K161" i="2"/>
  <c r="K169" i="2"/>
  <c r="K194" i="2"/>
  <c r="I219" i="2"/>
  <c r="I220" i="2" s="1"/>
  <c r="K92" i="2"/>
  <c r="K100" i="2"/>
  <c r="L100" i="2" s="1"/>
  <c r="K120" i="2"/>
  <c r="K122" i="2"/>
  <c r="L122" i="2" s="1"/>
  <c r="K124" i="2"/>
  <c r="L124" i="2" s="1"/>
  <c r="K127" i="2"/>
  <c r="K129" i="2"/>
  <c r="L129" i="2" s="1"/>
  <c r="K131" i="2"/>
  <c r="L131" i="2" s="1"/>
  <c r="K158" i="2"/>
  <c r="K175" i="2"/>
  <c r="L175" i="2" s="1"/>
  <c r="K177" i="2"/>
  <c r="L177" i="2" s="1"/>
  <c r="K179" i="2"/>
  <c r="L179" i="2" s="1"/>
  <c r="K181" i="2"/>
  <c r="L181" i="2" s="1"/>
  <c r="K184" i="2"/>
  <c r="K197" i="2"/>
  <c r="K83" i="2"/>
  <c r="K85" i="2"/>
  <c r="L85" i="2" s="1"/>
  <c r="L200" i="2" l="1"/>
  <c r="M200" i="2"/>
  <c r="N200" i="2" s="1"/>
  <c r="O200" i="2" s="1"/>
  <c r="L209" i="2"/>
  <c r="M209" i="2"/>
  <c r="N209" i="2" s="1"/>
  <c r="L210" i="2"/>
  <c r="M210" i="2"/>
  <c r="N210" i="2" s="1"/>
  <c r="O210" i="2" s="1"/>
  <c r="L203" i="2"/>
  <c r="L220" i="2" s="1"/>
  <c r="D17" i="1" s="1"/>
  <c r="M203" i="2"/>
  <c r="N203" i="2" s="1"/>
  <c r="L208" i="2"/>
  <c r="M208" i="2"/>
  <c r="N208" i="2" s="1"/>
  <c r="O208" i="2" s="1"/>
  <c r="O196" i="2"/>
  <c r="L93" i="2"/>
  <c r="M93" i="2"/>
  <c r="N93" i="2" s="1"/>
  <c r="O93" i="2" s="1"/>
  <c r="N38" i="2"/>
  <c r="O38" i="2" s="1"/>
  <c r="O18" i="2"/>
  <c r="N186" i="2"/>
  <c r="O75" i="2"/>
  <c r="E11" i="1"/>
  <c r="L75" i="2"/>
  <c r="I38" i="2"/>
  <c r="I186" i="2"/>
  <c r="L149" i="2"/>
  <c r="L38" i="2"/>
  <c r="I149" i="2"/>
  <c r="C13" i="1" s="1"/>
  <c r="L186" i="2"/>
  <c r="O203" i="2" l="1"/>
  <c r="O209" i="2"/>
  <c r="N220" i="2"/>
  <c r="N149" i="2"/>
  <c r="E9" i="1"/>
  <c r="L221" i="2"/>
  <c r="D13" i="1"/>
  <c r="O186" i="2"/>
  <c r="E15" i="1"/>
  <c r="N221" i="2" l="1"/>
  <c r="O221" i="2" s="1"/>
  <c r="E17" i="1"/>
  <c r="O220" i="2"/>
  <c r="O149" i="2"/>
  <c r="E13" i="1"/>
  <c r="D40" i="1"/>
  <c r="E40" i="1" l="1"/>
  <c r="E42" i="1"/>
  <c r="C40" i="1"/>
</calcChain>
</file>

<file path=xl/sharedStrings.xml><?xml version="1.0" encoding="utf-8"?>
<sst xmlns="http://schemas.openxmlformats.org/spreadsheetml/2006/main" count="504" uniqueCount="207">
  <si>
    <t xml:space="preserve">               SERVIÇOS DE ÁGUA E ESGOTO DE NOVO HAMBURGO</t>
  </si>
  <si>
    <t>RESUMO DO DEMONSTRATIVO DA COMPOSIÇÃO DO CUSTO UNITÁRIO - NÃO DESONERADO</t>
  </si>
  <si>
    <t>MUNICÍPIO: NOVO HAMBURGO</t>
  </si>
  <si>
    <t>OBRA: TERRAPLENAGEM ETE LUIZ RAU</t>
  </si>
  <si>
    <t>CAPÍTULO</t>
  </si>
  <si>
    <t>DISCRIMINAÇÃO</t>
  </si>
  <si>
    <t>I</t>
  </si>
  <si>
    <t xml:space="preserve"> SERVIÇOS PRELIMINARES</t>
  </si>
  <si>
    <t>II</t>
  </si>
  <si>
    <t xml:space="preserve"> ADMINISTRAÇÃO LOCAL</t>
  </si>
  <si>
    <t>III</t>
  </si>
  <si>
    <t xml:space="preserve"> TERRAPLENAGEM E LAGOA DE AMORTECIMENTO</t>
  </si>
  <si>
    <t>IV</t>
  </si>
  <si>
    <t xml:space="preserve"> ESTRUTURAS</t>
  </si>
  <si>
    <t>V</t>
  </si>
  <si>
    <t>RETOMADA DAS ATIVIDADES E SERVIÇOS COMPLEMENTARES</t>
  </si>
  <si>
    <t>TOTAL ( R$ )</t>
  </si>
  <si>
    <t>TOTAL COM B.D.I.</t>
  </si>
  <si>
    <t>TOTAL SEM B.D.I.</t>
  </si>
  <si>
    <t>I - SERVIÇOS PRELIMINARES</t>
  </si>
  <si>
    <t>ITEM</t>
  </si>
  <si>
    <t>CÓDIGO</t>
  </si>
  <si>
    <t>UN</t>
  </si>
  <si>
    <t>QTDE ORIGINAL</t>
  </si>
  <si>
    <t>QTDE EXECUTADA</t>
  </si>
  <si>
    <t>QTDE A CONTRATAR</t>
  </si>
  <si>
    <t>CUSTO</t>
  </si>
  <si>
    <t>B.D.I. APLICADO</t>
  </si>
  <si>
    <t>PREÇO MÁXIMO ADMISSÍVEL</t>
  </si>
  <si>
    <t>QUANT</t>
  </si>
  <si>
    <t>(SEM B.D.I.)</t>
  </si>
  <si>
    <t>(COM B.D.I.)</t>
  </si>
  <si>
    <t>UNITÁRIO</t>
  </si>
  <si>
    <t>TOTAL</t>
  </si>
  <si>
    <t>CANTEIRO DE OBRAS</t>
  </si>
  <si>
    <t>1.1</t>
  </si>
  <si>
    <t>Construção do Canteiro</t>
  </si>
  <si>
    <t>1.1.1</t>
  </si>
  <si>
    <t>Ligação provisória de água e esgotos</t>
  </si>
  <si>
    <t>###</t>
  </si>
  <si>
    <t>un</t>
  </si>
  <si>
    <t>1.1.2</t>
  </si>
  <si>
    <t>Ligação provisória de força e luz</t>
  </si>
  <si>
    <t>1.1.3</t>
  </si>
  <si>
    <t>Ponto de água externo</t>
  </si>
  <si>
    <t>1.1.4</t>
  </si>
  <si>
    <t>Ponto de luz externo</t>
  </si>
  <si>
    <t>1.1.5</t>
  </si>
  <si>
    <t>Escritório módulo básico em chapa de madeira compensada</t>
  </si>
  <si>
    <t>m²</t>
  </si>
  <si>
    <t>1.1.6</t>
  </si>
  <si>
    <t>Refeitório módulo básico em chapa de madeira compensada 10 m²</t>
  </si>
  <si>
    <t>1.1.7</t>
  </si>
  <si>
    <t>Sanitário módulo 3 m²</t>
  </si>
  <si>
    <t>1.1.8</t>
  </si>
  <si>
    <t>Cerca padrão para canteiro de obra</t>
  </si>
  <si>
    <t>m</t>
  </si>
  <si>
    <t>1.1.9</t>
  </si>
  <si>
    <t>Placa do agente financiador - 3m²</t>
  </si>
  <si>
    <t>1.1.10</t>
  </si>
  <si>
    <t>Portão</t>
  </si>
  <si>
    <t>1.2</t>
  </si>
  <si>
    <t>Mobilização e Desmobilização</t>
  </si>
  <si>
    <t/>
  </si>
  <si>
    <t>1.2.1</t>
  </si>
  <si>
    <t>Mobilização do canteiro</t>
  </si>
  <si>
    <t>1.2.2</t>
  </si>
  <si>
    <t>Desmobilização do canteiro</t>
  </si>
  <si>
    <t xml:space="preserve">TOTAL SEM B.D.I. </t>
  </si>
  <si>
    <t xml:space="preserve">TOTAL COM B.D.I. </t>
  </si>
  <si>
    <t>II - ADMINISTRAÇÃO LOCAL</t>
  </si>
  <si>
    <t>Operação e Supervisão do Canteiro</t>
  </si>
  <si>
    <t>Administração local</t>
  </si>
  <si>
    <t>III - TERRAPLENAGEM E LAGOA DE AMORTECIMENTO</t>
  </si>
  <si>
    <t>SERVIÇOS PRELIMINARES</t>
  </si>
  <si>
    <t>Desmatamento ou Supressão Vegetal</t>
  </si>
  <si>
    <t>Limpeza mecanizada de camada vegetal e pequenas árvores (diâmetro de tronco &lt; 0,20 m)</t>
  </si>
  <si>
    <t>Recorte de Árvores DAP até 20cm</t>
  </si>
  <si>
    <t>MOVIMENTO DE SOLO</t>
  </si>
  <si>
    <t>2.1</t>
  </si>
  <si>
    <t>Escavação de Solo Localizada</t>
  </si>
  <si>
    <t>2.2.1</t>
  </si>
  <si>
    <t>Escavação em solo de 1ª categoria</t>
  </si>
  <si>
    <t>m3</t>
  </si>
  <si>
    <t>2.2</t>
  </si>
  <si>
    <t>Aterro, Reaterro, Lastro, Espalhamento e Nivelamento</t>
  </si>
  <si>
    <t>2.1.1</t>
  </si>
  <si>
    <t>***</t>
  </si>
  <si>
    <t>m³</t>
  </si>
  <si>
    <t>2.1.2</t>
  </si>
  <si>
    <t>Areia</t>
  </si>
  <si>
    <t>2.1.3</t>
  </si>
  <si>
    <t>Execução de enrocamento - inclui material e transporte</t>
  </si>
  <si>
    <t>2.1.4</t>
  </si>
  <si>
    <t>Execução e compactação de aterro argiloso</t>
  </si>
  <si>
    <t>2.1.5</t>
  </si>
  <si>
    <t>Execução de espalhamento de areia</t>
  </si>
  <si>
    <t>2.3</t>
  </si>
  <si>
    <t>Carga, Transporte, Descarga</t>
  </si>
  <si>
    <t>2.3.1</t>
  </si>
  <si>
    <t>Transporte de areia para empréstimo</t>
  </si>
  <si>
    <t>m3xkm</t>
  </si>
  <si>
    <t>2.3.2</t>
  </si>
  <si>
    <t>Transporte de solos para bota-fora</t>
  </si>
  <si>
    <t>LAGOA DE AMORTECIMENTO</t>
  </si>
  <si>
    <t>3.1</t>
  </si>
  <si>
    <t>Execução proteção mecânica em concreto simples</t>
  </si>
  <si>
    <t>3.2</t>
  </si>
  <si>
    <t>Bombeamento de concreto</t>
  </si>
  <si>
    <t>3.3</t>
  </si>
  <si>
    <t>Manta termoplastica, pead, geomembrana lisa, e = 1,00 mm</t>
  </si>
  <si>
    <t>3.4</t>
  </si>
  <si>
    <t>Execução de solda em manta PEAD</t>
  </si>
  <si>
    <t>3.5</t>
  </si>
  <si>
    <t>Execução de drenos em tubos drenantes, DN100mm envolto em geotêxtil</t>
  </si>
  <si>
    <t>3.6</t>
  </si>
  <si>
    <t>Execucao de dreno com manta geotextil 400 g/m2</t>
  </si>
  <si>
    <t>3.7</t>
  </si>
  <si>
    <t>Peças em ferro fundido</t>
  </si>
  <si>
    <t>3.7.1</t>
  </si>
  <si>
    <t>Extremidade flange e ponta com aba de vedação DN1000 PN10</t>
  </si>
  <si>
    <t>pç</t>
  </si>
  <si>
    <t>3.7.2</t>
  </si>
  <si>
    <t>Extremidade flange e ponta com aba de vedação DN800 PN10</t>
  </si>
  <si>
    <t>3.7.3</t>
  </si>
  <si>
    <t>Flange cego DN1000</t>
  </si>
  <si>
    <t>3.7.4</t>
  </si>
  <si>
    <t>Flange cego DN800</t>
  </si>
  <si>
    <t>3.7.5</t>
  </si>
  <si>
    <t>Montagem, carga e descarga de peças de ferro fundido</t>
  </si>
  <si>
    <t>eq</t>
  </si>
  <si>
    <t>SISTEMA DE DRENAGEM MECANIZADA</t>
  </si>
  <si>
    <t>4.1</t>
  </si>
  <si>
    <t>Bomba e equipamentos</t>
  </si>
  <si>
    <t>4.1.1</t>
  </si>
  <si>
    <t>Bomba submersível 7.000 l/h 6mca 350W</t>
  </si>
  <si>
    <t>4.1.2</t>
  </si>
  <si>
    <t>Mangueira de PVC flexível 1 1/2"</t>
  </si>
  <si>
    <t>4.1.3</t>
  </si>
  <si>
    <t>Tubo de PVC coletor de esgoto JEI ocre DN100 (inclui assentamento)</t>
  </si>
  <si>
    <t>IV - ESTRUTURAS</t>
  </si>
  <si>
    <t>ESTRUTURAS DE CONCRETO ARMADO</t>
  </si>
  <si>
    <t>Fôrmas e Cimbramentos</t>
  </si>
  <si>
    <t>Fôrmas planas para lajes e paredes, com escoramento</t>
  </si>
  <si>
    <t>Armaduras</t>
  </si>
  <si>
    <t>Armadura CA-50, 6,30 mm - Fornecimento, corte, dobra e colocação</t>
  </si>
  <si>
    <t>kg</t>
  </si>
  <si>
    <t>Armadura CA-50, 8,00 mm - Fornecimento, corte, dobra e colocação</t>
  </si>
  <si>
    <t>1.2.3</t>
  </si>
  <si>
    <t>Armadura CA-50, 10,00 mm - Fornecimento, corte, dobra e colocação</t>
  </si>
  <si>
    <t>1.2.4</t>
  </si>
  <si>
    <t>Armadura CA-50, 12,50 mm - Fornecimento, corte, dobra e colocação</t>
  </si>
  <si>
    <t>1.2.5</t>
  </si>
  <si>
    <t>Armadura CA-50, 16,00 mm - Fornecimento, corte, dobra e colocação</t>
  </si>
  <si>
    <t>1.2.6</t>
  </si>
  <si>
    <t>Armadura CA-60, 5,00 mm - Fornecimento, corte, dobra e colocação</t>
  </si>
  <si>
    <t>1.3</t>
  </si>
  <si>
    <t>Concreto</t>
  </si>
  <si>
    <t>1.3.1</t>
  </si>
  <si>
    <t>Fornecimento concreto usinado bombeado Fck = 30 Mpa, inclusive bombeamento</t>
  </si>
  <si>
    <t>1.3.2</t>
  </si>
  <si>
    <t>Lançamento, adensamento e acabamento de concreto em estruturas</t>
  </si>
  <si>
    <t>1.4</t>
  </si>
  <si>
    <t>Peças Pré-moldadas de Concreto</t>
  </si>
  <si>
    <t>1.4.1</t>
  </si>
  <si>
    <t>Anel p/ PV, PB, JE, anel de borracha, DN 600, h=15 cm</t>
  </si>
  <si>
    <t>1.4.2</t>
  </si>
  <si>
    <t>Anel p/ PV, PB, JE, anel de borracha, DN 1200, h=20 cm</t>
  </si>
  <si>
    <t>1.4.3</t>
  </si>
  <si>
    <t>Anel p/ PV, PB, JE, anel de borracha, DN 1200, h=50 cm</t>
  </si>
  <si>
    <t>1.4.4</t>
  </si>
  <si>
    <t>Anel p/ PV, PB, JE, anel de borracha, DN 1200, h=100 cm</t>
  </si>
  <si>
    <t>1.4.5</t>
  </si>
  <si>
    <t>Fundo de PV, JE, DN 1200, h=110 cm</t>
  </si>
  <si>
    <t>1.4.6</t>
  </si>
  <si>
    <t>Cone excêntrico, PB, JE, anel de borracha, DN 1200 x 600, h = 100cm</t>
  </si>
  <si>
    <t>1.4.7</t>
  </si>
  <si>
    <t>Laje excêntrica, junta elástica, DN 1200/DE 1400, Ø interno = 600 mm</t>
  </si>
  <si>
    <t>1.4.8</t>
  </si>
  <si>
    <t>Montagem, carga, descarga e transporte de pré-moldados de concreto para PV</t>
  </si>
  <si>
    <t>1.4.9</t>
  </si>
  <si>
    <t>Tampão de ferro fundido dúctil, articulado, com travamento automático, DN 600</t>
  </si>
  <si>
    <t>V - RETOMADA DAS ATIVIDADES E SERVIÇOS COMPLEMENTARES</t>
  </si>
  <si>
    <t>SERVIÇOS PRELIMINARES  REFERENTE AO ATERRO JÁ EXECUTADO</t>
  </si>
  <si>
    <t xml:space="preserve">Escarificação do solo argiloso </t>
  </si>
  <si>
    <t>Escarificação do solo argiloso - Superfície em condições de aterro</t>
  </si>
  <si>
    <t>Movimentação de solo</t>
  </si>
  <si>
    <t>1.2.1.1</t>
  </si>
  <si>
    <t>1.2.2.1</t>
  </si>
  <si>
    <t>Transporte de solos para bota-fora até 30km</t>
  </si>
  <si>
    <t>SERVIÇOS COMPLEMENTARES</t>
  </si>
  <si>
    <t>2.4</t>
  </si>
  <si>
    <t>Sanitário quimico (2 banheiros)</t>
  </si>
  <si>
    <t>meses</t>
  </si>
  <si>
    <t xml:space="preserve">         SERVIÇOS DE ÁGUA E ESGOTO DE NOVO HAMBURGO</t>
  </si>
  <si>
    <t>DEMONSTRATIVO DA COMPOSIÇÃO DO CUSTO UNITÁRIO</t>
  </si>
  <si>
    <t>Data base do orçamento</t>
  </si>
  <si>
    <t>% Desconto Aplicado</t>
  </si>
  <si>
    <t xml:space="preserve">Verificação </t>
  </si>
  <si>
    <t>Final</t>
  </si>
  <si>
    <t>%</t>
  </si>
  <si>
    <t>trocar apenas este valor</t>
  </si>
  <si>
    <t>VALORES A SEREM ADOTADOS APÓS % DE DESCONTO</t>
  </si>
  <si>
    <t>TOTAL DA OBRA</t>
  </si>
  <si>
    <t>CONTRATADO C/ DESCONTO</t>
  </si>
  <si>
    <t>PERCENTUAL DO DESCONTO</t>
  </si>
  <si>
    <t>Fornecimento de Argila posto obra (medido compactado na obra)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</si>
</sst>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-* #,##0_-;\-* #,##0_-;_-* &quot;-&quot;_-;_-@_-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00"/>
    <numFmt numFmtId="165" formatCode="_(* #,##0.00_);_(* \(#,##0.00\);_(* &quot;-&quot;??_);_(@_)"/>
    <numFmt numFmtId="166" formatCode="_([$R$ -416]* #,##0.00_);_([$R$ -416]* \(#,##0.00\);_([$R$ -416]* &quot;-&quot;??_);_(@_)"/>
    <numFmt numFmtId="167" formatCode="_-* #,##0.00_-;\-* #,##0.00_-;_-* &quot;-&quot;_-;_-@_-"/>
    <numFmt numFmtId="168" formatCode="&quot;R$&quot;\ #,##0.0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9"/>
      <name val="Arial Narrow"/>
      <family val="2"/>
    </font>
    <font>
      <b/>
      <sz val="18"/>
      <color theme="1"/>
      <name val="Calibri"/>
      <family val="2"/>
      <scheme val="minor"/>
    </font>
    <font>
      <b/>
      <sz val="9"/>
      <color theme="1"/>
      <name val="Arial Narrow"/>
      <family val="2"/>
    </font>
    <font>
      <b/>
      <sz val="12"/>
      <name val="Arial Narrow"/>
      <family val="2"/>
    </font>
    <font>
      <sz val="10"/>
      <color indexed="24"/>
      <name val="Arial"/>
      <family val="2"/>
    </font>
    <font>
      <b/>
      <sz val="8.5"/>
      <name val="Arial Narrow"/>
      <family val="2"/>
    </font>
    <font>
      <sz val="8.5"/>
      <color indexed="24"/>
      <name val="Arial"/>
      <family val="2"/>
    </font>
    <font>
      <sz val="10"/>
      <color indexed="22"/>
      <name val="Arial"/>
      <family val="2"/>
    </font>
    <font>
      <sz val="8.5"/>
      <name val="Arial Narrow"/>
      <family val="2"/>
    </font>
    <font>
      <sz val="11"/>
      <color rgb="FF000000"/>
      <name val="Calibri"/>
      <family val="2"/>
      <scheme val="minor"/>
    </font>
    <font>
      <sz val="8.5"/>
      <color rgb="FF000000"/>
      <name val="Arial Narrow"/>
      <family val="2"/>
    </font>
    <font>
      <sz val="9"/>
      <name val="Arial Narrow"/>
      <family val="2"/>
    </font>
    <font>
      <sz val="10"/>
      <name val="Arial Narrow"/>
      <family val="2"/>
    </font>
    <font>
      <sz val="11"/>
      <color theme="1"/>
      <name val="Arial Narrow"/>
      <family val="2"/>
    </font>
    <font>
      <sz val="8.5"/>
      <color theme="1"/>
      <name val="Arial Narrow"/>
      <family val="2"/>
    </font>
    <font>
      <b/>
      <sz val="11"/>
      <color theme="1"/>
      <name val="Arial Narrow"/>
      <family val="2"/>
    </font>
    <font>
      <b/>
      <sz val="8.5"/>
      <color theme="1"/>
      <name val="Arial Narrow"/>
      <family val="2"/>
    </font>
    <font>
      <b/>
      <sz val="9"/>
      <color theme="1"/>
      <name val="Arial"/>
      <family val="2"/>
    </font>
    <font>
      <sz val="9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8B8E"/>
        <bgColor indexed="64"/>
      </patternFill>
    </fill>
  </fills>
  <borders count="15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" fillId="0" borderId="0"/>
    <xf numFmtId="0" fontId="8" fillId="0" borderId="0"/>
    <xf numFmtId="0" fontId="11" fillId="0" borderId="0"/>
    <xf numFmtId="0" fontId="13" fillId="0" borderId="0"/>
  </cellStyleXfs>
  <cellXfs count="208">
    <xf numFmtId="0" fontId="0" fillId="0" borderId="0" xfId="0"/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left" vertical="center"/>
      <protection locked="0"/>
    </xf>
    <xf numFmtId="44" fontId="4" fillId="0" borderId="1" xfId="0" applyNumberFormat="1" applyFont="1" applyBorder="1" applyAlignment="1" applyProtection="1">
      <alignment horizontal="right" vertical="center"/>
      <protection locked="0"/>
    </xf>
    <xf numFmtId="44" fontId="4" fillId="0" borderId="6" xfId="0" applyNumberFormat="1" applyFont="1" applyBorder="1" applyAlignment="1" applyProtection="1">
      <alignment horizontal="right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left" vertical="center"/>
      <protection locked="0"/>
    </xf>
    <xf numFmtId="44" fontId="4" fillId="0" borderId="4" xfId="0" applyNumberFormat="1" applyFont="1" applyBorder="1" applyAlignment="1" applyProtection="1">
      <alignment horizontal="right" vertical="center"/>
      <protection locked="0"/>
    </xf>
    <xf numFmtId="44" fontId="4" fillId="0" borderId="7" xfId="0" applyNumberFormat="1" applyFont="1" applyBorder="1" applyAlignment="1" applyProtection="1">
      <alignment horizontal="right" vertical="center"/>
      <protection locked="0"/>
    </xf>
    <xf numFmtId="41" fontId="4" fillId="0" borderId="4" xfId="0" applyNumberFormat="1" applyFont="1" applyBorder="1" applyAlignment="1" applyProtection="1">
      <alignment horizontal="left" vertical="center"/>
      <protection locked="0"/>
    </xf>
    <xf numFmtId="43" fontId="9" fillId="0" borderId="11" xfId="3" applyNumberFormat="1" applyFont="1" applyBorder="1" applyAlignment="1" applyProtection="1">
      <alignment horizontal="center" vertical="center"/>
    </xf>
    <xf numFmtId="1" fontId="12" fillId="0" borderId="7" xfId="5" applyNumberFormat="1" applyFont="1" applyFill="1" applyBorder="1" applyAlignment="1" applyProtection="1">
      <alignment horizontal="left" vertical="center"/>
      <protection locked="0"/>
    </xf>
    <xf numFmtId="49" fontId="12" fillId="0" borderId="4" xfId="3" applyNumberFormat="1" applyFont="1" applyFill="1" applyBorder="1" applyAlignment="1" applyProtection="1">
      <alignment horizontal="left" vertical="center" wrapText="1"/>
      <protection locked="0"/>
    </xf>
    <xf numFmtId="0" fontId="12" fillId="0" borderId="7" xfId="3" applyFont="1" applyBorder="1" applyAlignment="1" applyProtection="1">
      <alignment horizontal="center" vertical="center"/>
      <protection locked="0"/>
    </xf>
    <xf numFmtId="0" fontId="12" fillId="0" borderId="5" xfId="3" applyNumberFormat="1" applyFont="1" applyFill="1" applyBorder="1" applyAlignment="1" applyProtection="1">
      <alignment horizontal="center" vertical="center"/>
      <protection locked="0"/>
    </xf>
    <xf numFmtId="41" fontId="12" fillId="0" borderId="7" xfId="5" applyNumberFormat="1" applyFont="1" applyFill="1" applyBorder="1" applyAlignment="1" applyProtection="1">
      <alignment horizontal="center" vertical="center"/>
      <protection locked="0"/>
    </xf>
    <xf numFmtId="165" fontId="12" fillId="0" borderId="7" xfId="5" applyNumberFormat="1" applyFont="1" applyBorder="1" applyAlignment="1" applyProtection="1">
      <alignment horizontal="right" vertical="center"/>
      <protection locked="0"/>
    </xf>
    <xf numFmtId="43" fontId="12" fillId="0" borderId="7" xfId="1" applyNumberFormat="1" applyFont="1" applyBorder="1" applyAlignment="1" applyProtection="1">
      <alignment horizontal="right" vertical="center"/>
    </xf>
    <xf numFmtId="165" fontId="12" fillId="0" borderId="7" xfId="1" applyNumberFormat="1" applyFont="1" applyBorder="1" applyAlignment="1" applyProtection="1">
      <alignment horizontal="right" vertical="center"/>
    </xf>
    <xf numFmtId="1" fontId="12" fillId="0" borderId="7" xfId="3" applyNumberFormat="1" applyFont="1" applyFill="1" applyBorder="1" applyAlignment="1" applyProtection="1">
      <alignment horizontal="left" vertical="center"/>
      <protection locked="0"/>
    </xf>
    <xf numFmtId="0" fontId="12" fillId="0" borderId="4" xfId="3" applyNumberFormat="1" applyFont="1" applyBorder="1" applyAlignment="1" applyProtection="1">
      <alignment horizontal="left" vertical="center" indent="1"/>
    </xf>
    <xf numFmtId="0" fontId="12" fillId="0" borderId="7" xfId="5" applyFont="1" applyFill="1" applyBorder="1" applyAlignment="1" applyProtection="1">
      <alignment horizontal="center" vertical="center"/>
    </xf>
    <xf numFmtId="0" fontId="12" fillId="0" borderId="5" xfId="3" applyNumberFormat="1" applyFont="1" applyFill="1" applyBorder="1" applyAlignment="1" applyProtection="1">
      <alignment horizontal="center" vertical="center"/>
    </xf>
    <xf numFmtId="41" fontId="12" fillId="0" borderId="4" xfId="5" applyNumberFormat="1" applyFont="1" applyFill="1" applyBorder="1" applyAlignment="1" applyProtection="1">
      <alignment horizontal="center" vertical="center"/>
      <protection locked="0"/>
    </xf>
    <xf numFmtId="4" fontId="12" fillId="0" borderId="4" xfId="3" applyNumberFormat="1" applyFont="1" applyBorder="1" applyAlignment="1" applyProtection="1">
      <alignment horizontal="right" vertical="center"/>
    </xf>
    <xf numFmtId="0" fontId="14" fillId="0" borderId="7" xfId="6" applyFont="1" applyBorder="1" applyAlignment="1" applyProtection="1"/>
    <xf numFmtId="0" fontId="12" fillId="0" borderId="4" xfId="3" applyNumberFormat="1" applyFont="1" applyFill="1" applyBorder="1" applyAlignment="1" applyProtection="1">
      <alignment horizontal="left" vertical="center" indent="1"/>
    </xf>
    <xf numFmtId="49" fontId="12" fillId="0" borderId="7" xfId="3" applyNumberFormat="1" applyFont="1" applyFill="1" applyBorder="1" applyAlignment="1" applyProtection="1">
      <alignment horizontal="left" vertical="center" wrapText="1" indent="1"/>
      <protection locked="0"/>
    </xf>
    <xf numFmtId="49" fontId="12" fillId="0" borderId="7" xfId="5" applyNumberFormat="1" applyFont="1" applyFill="1" applyBorder="1" applyAlignment="1" applyProtection="1">
      <alignment horizontal="center" vertical="center"/>
      <protection locked="0"/>
    </xf>
    <xf numFmtId="0" fontId="12" fillId="0" borderId="7" xfId="3" applyNumberFormat="1" applyFont="1" applyFill="1" applyBorder="1" applyAlignment="1" applyProtection="1">
      <alignment horizontal="center" vertical="center"/>
      <protection locked="0"/>
    </xf>
    <xf numFmtId="166" fontId="4" fillId="0" borderId="13" xfId="3" applyNumberFormat="1" applyFont="1" applyBorder="1" applyAlignment="1" applyProtection="1">
      <alignment horizontal="right" vertical="center"/>
    </xf>
    <xf numFmtId="0" fontId="15" fillId="0" borderId="0" xfId="3" applyFont="1" applyBorder="1" applyAlignment="1" applyProtection="1">
      <alignment vertical="center"/>
    </xf>
    <xf numFmtId="0" fontId="4" fillId="0" borderId="0" xfId="3" applyFont="1" applyBorder="1" applyAlignment="1" applyProtection="1">
      <alignment horizontal="center" vertical="center" wrapText="1"/>
    </xf>
    <xf numFmtId="0" fontId="4" fillId="0" borderId="0" xfId="3" applyFont="1" applyBorder="1" applyAlignment="1" applyProtection="1">
      <alignment horizontal="center" vertical="center"/>
    </xf>
    <xf numFmtId="41" fontId="4" fillId="0" borderId="0" xfId="3" applyNumberFormat="1" applyFont="1" applyBorder="1" applyAlignment="1" applyProtection="1">
      <alignment horizontal="center" vertical="center"/>
    </xf>
    <xf numFmtId="43" fontId="4" fillId="0" borderId="0" xfId="3" applyNumberFormat="1" applyFont="1" applyBorder="1" applyAlignment="1" applyProtection="1">
      <alignment horizontal="right" vertical="center"/>
    </xf>
    <xf numFmtId="4" fontId="4" fillId="0" borderId="0" xfId="3" applyNumberFormat="1" applyFont="1" applyBorder="1" applyAlignment="1" applyProtection="1">
      <alignment horizontal="right" vertical="center"/>
    </xf>
    <xf numFmtId="43" fontId="9" fillId="0" borderId="1" xfId="3" applyNumberFormat="1" applyFont="1" applyBorder="1" applyAlignment="1" applyProtection="1">
      <alignment horizontal="center" vertical="center" wrapText="1"/>
      <protection locked="0"/>
    </xf>
    <xf numFmtId="0" fontId="16" fillId="0" borderId="1" xfId="3" applyNumberFormat="1" applyFont="1" applyBorder="1" applyAlignment="1" applyProtection="1">
      <alignment horizontal="left" vertical="center"/>
      <protection locked="0"/>
    </xf>
    <xf numFmtId="0" fontId="16" fillId="0" borderId="1" xfId="3" applyNumberFormat="1" applyFont="1" applyBorder="1" applyAlignment="1" applyProtection="1">
      <alignment horizontal="left" vertical="center" indent="1"/>
    </xf>
    <xf numFmtId="0" fontId="16" fillId="0" borderId="1" xfId="3" applyFont="1" applyBorder="1" applyAlignment="1" applyProtection="1">
      <alignment horizontal="center" vertical="center"/>
      <protection locked="0"/>
    </xf>
    <xf numFmtId="0" fontId="16" fillId="0" borderId="1" xfId="3" applyFont="1" applyBorder="1" applyAlignment="1" applyProtection="1">
      <alignment horizontal="center" vertical="center"/>
    </xf>
    <xf numFmtId="41" fontId="16" fillId="0" borderId="1" xfId="3" applyNumberFormat="1" applyFont="1" applyBorder="1" applyAlignment="1" applyProtection="1">
      <alignment horizontal="right" vertical="center"/>
      <protection locked="0"/>
    </xf>
    <xf numFmtId="4" fontId="16" fillId="0" borderId="1" xfId="3" applyNumberFormat="1" applyFont="1" applyBorder="1" applyAlignment="1" applyProtection="1">
      <alignment horizontal="right" vertical="center"/>
    </xf>
    <xf numFmtId="0" fontId="12" fillId="0" borderId="4" xfId="3" applyNumberFormat="1" applyFont="1" applyBorder="1" applyAlignment="1" applyProtection="1">
      <alignment horizontal="left" vertical="center"/>
      <protection locked="0"/>
    </xf>
    <xf numFmtId="0" fontId="12" fillId="0" borderId="4" xfId="3" applyFont="1" applyBorder="1" applyAlignment="1" applyProtection="1">
      <alignment horizontal="center" vertical="center"/>
      <protection locked="0"/>
    </xf>
    <xf numFmtId="0" fontId="12" fillId="0" borderId="4" xfId="3" applyFont="1" applyBorder="1" applyAlignment="1" applyProtection="1">
      <alignment horizontal="center" vertical="center"/>
    </xf>
    <xf numFmtId="41" fontId="12" fillId="0" borderId="4" xfId="3" applyNumberFormat="1" applyFont="1" applyBorder="1" applyAlignment="1" applyProtection="1">
      <alignment horizontal="right" vertical="center"/>
      <protection locked="0"/>
    </xf>
    <xf numFmtId="0" fontId="12" fillId="0" borderId="4" xfId="3" applyNumberFormat="1" applyFont="1" applyFill="1" applyBorder="1" applyAlignment="1" applyProtection="1">
      <alignment horizontal="left" vertical="center"/>
      <protection locked="0"/>
    </xf>
    <xf numFmtId="0" fontId="12" fillId="0" borderId="4" xfId="3" applyFont="1" applyFill="1" applyBorder="1" applyAlignment="1" applyProtection="1">
      <alignment horizontal="center" vertical="center"/>
      <protection locked="0"/>
    </xf>
    <xf numFmtId="0" fontId="12" fillId="0" borderId="4" xfId="3" applyFont="1" applyFill="1" applyBorder="1" applyAlignment="1" applyProtection="1">
      <alignment horizontal="center" vertical="center"/>
    </xf>
    <xf numFmtId="41" fontId="12" fillId="0" borderId="4" xfId="3" applyNumberFormat="1" applyFont="1" applyFill="1" applyBorder="1" applyAlignment="1" applyProtection="1">
      <alignment horizontal="right" vertical="center"/>
      <protection locked="0"/>
    </xf>
    <xf numFmtId="167" fontId="12" fillId="0" borderId="4" xfId="3" applyNumberFormat="1" applyFont="1" applyFill="1" applyBorder="1" applyAlignment="1" applyProtection="1">
      <alignment horizontal="right" vertical="center"/>
      <protection locked="0"/>
    </xf>
    <xf numFmtId="167" fontId="12" fillId="0" borderId="4" xfId="5" applyNumberFormat="1" applyFont="1" applyFill="1" applyBorder="1" applyAlignment="1" applyProtection="1">
      <alignment horizontal="center" vertical="center"/>
      <protection locked="0"/>
    </xf>
    <xf numFmtId="4" fontId="12" fillId="0" borderId="4" xfId="3" applyNumberFormat="1" applyFont="1" applyFill="1" applyBorder="1" applyAlignment="1" applyProtection="1">
      <alignment horizontal="right" vertical="center"/>
    </xf>
    <xf numFmtId="0" fontId="16" fillId="0" borderId="4" xfId="3" applyNumberFormat="1" applyFont="1" applyBorder="1" applyAlignment="1" applyProtection="1">
      <alignment horizontal="left" vertical="center"/>
      <protection locked="0"/>
    </xf>
    <xf numFmtId="0" fontId="16" fillId="0" borderId="4" xfId="3" applyNumberFormat="1" applyFont="1" applyBorder="1" applyAlignment="1" applyProtection="1">
      <alignment horizontal="left" vertical="center" indent="1"/>
    </xf>
    <xf numFmtId="0" fontId="16" fillId="0" borderId="4" xfId="3" applyFont="1" applyBorder="1" applyAlignment="1" applyProtection="1">
      <alignment horizontal="center" vertical="center"/>
      <protection locked="0"/>
    </xf>
    <xf numFmtId="0" fontId="16" fillId="0" borderId="4" xfId="3" applyFont="1" applyBorder="1" applyAlignment="1" applyProtection="1">
      <alignment horizontal="center" vertical="center"/>
    </xf>
    <xf numFmtId="41" fontId="16" fillId="0" borderId="4" xfId="3" applyNumberFormat="1" applyFont="1" applyBorder="1" applyAlignment="1" applyProtection="1">
      <alignment horizontal="right" vertical="center"/>
      <protection locked="0"/>
    </xf>
    <xf numFmtId="4" fontId="16" fillId="0" borderId="4" xfId="3" applyNumberFormat="1" applyFont="1" applyBorder="1" applyAlignment="1" applyProtection="1">
      <alignment horizontal="right" vertical="center"/>
    </xf>
    <xf numFmtId="0" fontId="15" fillId="0" borderId="0" xfId="3" applyFont="1" applyProtection="1">
      <protection locked="0"/>
    </xf>
    <xf numFmtId="41" fontId="15" fillId="0" borderId="0" xfId="3" applyNumberFormat="1" applyFont="1" applyProtection="1">
      <protection locked="0"/>
    </xf>
    <xf numFmtId="43" fontId="15" fillId="0" borderId="0" xfId="3" applyNumberFormat="1" applyFont="1" applyProtection="1">
      <protection locked="0"/>
    </xf>
    <xf numFmtId="0" fontId="15" fillId="0" borderId="0" xfId="3" applyFont="1" applyBorder="1" applyProtection="1">
      <protection locked="0"/>
    </xf>
    <xf numFmtId="0" fontId="12" fillId="0" borderId="4" xfId="3" applyNumberFormat="1" applyFont="1" applyBorder="1" applyAlignment="1" applyProtection="1">
      <alignment horizontal="left" vertical="center" wrapText="1" indent="1"/>
    </xf>
    <xf numFmtId="167" fontId="12" fillId="0" borderId="4" xfId="3" applyNumberFormat="1" applyFont="1" applyBorder="1" applyAlignment="1" applyProtection="1">
      <alignment horizontal="right" vertical="center"/>
      <protection locked="0"/>
    </xf>
    <xf numFmtId="0" fontId="9" fillId="0" borderId="4" xfId="3" applyNumberFormat="1" applyFont="1" applyBorder="1" applyAlignment="1" applyProtection="1">
      <alignment horizontal="left" vertical="center"/>
      <protection locked="0"/>
    </xf>
    <xf numFmtId="0" fontId="9" fillId="0" borderId="4" xfId="3" applyNumberFormat="1" applyFont="1" applyBorder="1" applyAlignment="1" applyProtection="1">
      <alignment horizontal="left" vertical="center" indent="1"/>
    </xf>
    <xf numFmtId="10" fontId="12" fillId="0" borderId="7" xfId="1" applyNumberFormat="1" applyFont="1" applyBorder="1" applyAlignment="1" applyProtection="1">
      <alignment horizontal="right" vertical="center"/>
    </xf>
    <xf numFmtId="10" fontId="12" fillId="0" borderId="4" xfId="2" applyNumberFormat="1" applyFont="1" applyBorder="1" applyAlignment="1" applyProtection="1">
      <alignment horizontal="center" vertical="center"/>
    </xf>
    <xf numFmtId="10" fontId="4" fillId="0" borderId="0" xfId="3" applyNumberFormat="1" applyFont="1" applyBorder="1" applyAlignment="1" applyProtection="1">
      <alignment horizontal="right" vertical="center"/>
    </xf>
    <xf numFmtId="10" fontId="16" fillId="0" borderId="1" xfId="2" applyNumberFormat="1" applyFont="1" applyBorder="1" applyAlignment="1" applyProtection="1">
      <alignment horizontal="center" vertical="center"/>
    </xf>
    <xf numFmtId="10" fontId="12" fillId="0" borderId="4" xfId="2" applyNumberFormat="1" applyFont="1" applyFill="1" applyBorder="1" applyAlignment="1" applyProtection="1">
      <alignment horizontal="center" vertical="center"/>
    </xf>
    <xf numFmtId="10" fontId="16" fillId="0" borderId="4" xfId="2" applyNumberFormat="1" applyFont="1" applyBorder="1" applyAlignment="1" applyProtection="1">
      <alignment horizontal="center" vertical="center"/>
    </xf>
    <xf numFmtId="10" fontId="15" fillId="0" borderId="0" xfId="3" applyNumberFormat="1" applyFont="1" applyProtection="1">
      <protection locked="0"/>
    </xf>
    <xf numFmtId="10" fontId="0" fillId="0" borderId="0" xfId="0" applyNumberFormat="1"/>
    <xf numFmtId="168" fontId="18" fillId="2" borderId="0" xfId="0" applyNumberFormat="1" applyFont="1" applyFill="1"/>
    <xf numFmtId="0" fontId="0" fillId="2" borderId="0" xfId="0" applyFill="1"/>
    <xf numFmtId="168" fontId="9" fillId="2" borderId="11" xfId="3" applyNumberFormat="1" applyFont="1" applyFill="1" applyBorder="1" applyAlignment="1" applyProtection="1">
      <alignment horizontal="center" vertical="center"/>
    </xf>
    <xf numFmtId="0" fontId="9" fillId="2" borderId="11" xfId="3" applyFont="1" applyFill="1" applyBorder="1" applyAlignment="1" applyProtection="1">
      <alignment horizontal="center" vertical="center"/>
    </xf>
    <xf numFmtId="4" fontId="12" fillId="2" borderId="7" xfId="3" applyNumberFormat="1" applyFont="1" applyFill="1" applyBorder="1" applyAlignment="1" applyProtection="1">
      <alignment horizontal="right" vertical="center"/>
    </xf>
    <xf numFmtId="168" fontId="18" fillId="2" borderId="11" xfId="0" applyNumberFormat="1" applyFont="1" applyFill="1" applyBorder="1"/>
    <xf numFmtId="10" fontId="20" fillId="2" borderId="11" xfId="0" applyNumberFormat="1" applyFont="1" applyFill="1" applyBorder="1"/>
    <xf numFmtId="10" fontId="18" fillId="2" borderId="11" xfId="0" applyNumberFormat="1" applyFont="1" applyFill="1" applyBorder="1"/>
    <xf numFmtId="0" fontId="18" fillId="2" borderId="6" xfId="0" applyFont="1" applyFill="1" applyBorder="1"/>
    <xf numFmtId="0" fontId="18" fillId="2" borderId="7" xfId="0" applyFont="1" applyFill="1" applyBorder="1"/>
    <xf numFmtId="10" fontId="18" fillId="2" borderId="7" xfId="0" applyNumberFormat="1" applyFont="1" applyFill="1" applyBorder="1"/>
    <xf numFmtId="0" fontId="18" fillId="2" borderId="12" xfId="0" applyFont="1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12" xfId="0" applyFill="1" applyBorder="1"/>
    <xf numFmtId="168" fontId="18" fillId="2" borderId="6" xfId="0" applyNumberFormat="1" applyFont="1" applyFill="1" applyBorder="1"/>
    <xf numFmtId="168" fontId="18" fillId="2" borderId="7" xfId="0" applyNumberFormat="1" applyFont="1" applyFill="1" applyBorder="1"/>
    <xf numFmtId="168" fontId="18" fillId="2" borderId="12" xfId="0" applyNumberFormat="1" applyFont="1" applyFill="1" applyBorder="1"/>
    <xf numFmtId="0" fontId="20" fillId="2" borderId="6" xfId="0" applyFont="1" applyFill="1" applyBorder="1" applyAlignment="1">
      <alignment horizontal="center"/>
    </xf>
    <xf numFmtId="0" fontId="20" fillId="2" borderId="7" xfId="0" applyFont="1" applyFill="1" applyBorder="1" applyAlignment="1">
      <alignment horizontal="center"/>
    </xf>
    <xf numFmtId="4" fontId="21" fillId="2" borderId="12" xfId="0" applyNumberFormat="1" applyFont="1" applyFill="1" applyBorder="1"/>
    <xf numFmtId="10" fontId="20" fillId="2" borderId="12" xfId="0" applyNumberFormat="1" applyFont="1" applyFill="1" applyBorder="1"/>
    <xf numFmtId="168" fontId="22" fillId="2" borderId="11" xfId="0" applyNumberFormat="1" applyFont="1" applyFill="1" applyBorder="1"/>
    <xf numFmtId="10" fontId="6" fillId="2" borderId="11" xfId="0" applyNumberFormat="1" applyFont="1" applyFill="1" applyBorder="1"/>
    <xf numFmtId="4" fontId="6" fillId="2" borderId="11" xfId="0" applyNumberFormat="1" applyFont="1" applyFill="1" applyBorder="1"/>
    <xf numFmtId="4" fontId="17" fillId="2" borderId="0" xfId="0" applyNumberFormat="1" applyFont="1" applyFill="1"/>
    <xf numFmtId="0" fontId="17" fillId="0" borderId="2" xfId="0" applyFont="1" applyBorder="1" applyAlignment="1"/>
    <xf numFmtId="10" fontId="19" fillId="2" borderId="11" xfId="0" applyNumberFormat="1" applyFont="1" applyFill="1" applyBorder="1"/>
    <xf numFmtId="0" fontId="9" fillId="0" borderId="13" xfId="3" applyFont="1" applyBorder="1" applyAlignment="1" applyProtection="1">
      <alignment horizontal="center" vertical="center"/>
    </xf>
    <xf numFmtId="165" fontId="12" fillId="0" borderId="4" xfId="1" applyNumberFormat="1" applyFont="1" applyBorder="1" applyAlignment="1" applyProtection="1">
      <alignment horizontal="right" vertical="center"/>
    </xf>
    <xf numFmtId="168" fontId="18" fillId="2" borderId="4" xfId="0" applyNumberFormat="1" applyFont="1" applyFill="1" applyBorder="1"/>
    <xf numFmtId="0" fontId="0" fillId="2" borderId="0" xfId="0" applyFill="1" applyBorder="1"/>
    <xf numFmtId="0" fontId="18" fillId="2" borderId="5" xfId="0" applyFont="1" applyFill="1" applyBorder="1"/>
    <xf numFmtId="168" fontId="17" fillId="2" borderId="8" xfId="0" applyNumberFormat="1" applyFont="1" applyFill="1" applyBorder="1"/>
    <xf numFmtId="4" fontId="19" fillId="2" borderId="9" xfId="0" applyNumberFormat="1" applyFont="1" applyFill="1" applyBorder="1"/>
    <xf numFmtId="10" fontId="2" fillId="0" borderId="0" xfId="0" applyNumberFormat="1" applyFont="1"/>
    <xf numFmtId="0" fontId="9" fillId="0" borderId="11" xfId="3" applyFont="1" applyBorder="1" applyAlignment="1" applyProtection="1">
      <alignment horizontal="center" vertical="center"/>
    </xf>
    <xf numFmtId="0" fontId="9" fillId="0" borderId="1" xfId="3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right"/>
      <protection locked="0"/>
    </xf>
    <xf numFmtId="0" fontId="4" fillId="0" borderId="2" xfId="0" applyFont="1" applyBorder="1" applyAlignment="1" applyProtection="1">
      <alignment horizontal="right"/>
      <protection locked="0"/>
    </xf>
    <xf numFmtId="0" fontId="4" fillId="0" borderId="4" xfId="0" applyFont="1" applyBorder="1" applyAlignment="1" applyProtection="1">
      <alignment horizontal="right"/>
      <protection locked="0"/>
    </xf>
    <xf numFmtId="0" fontId="4" fillId="0" borderId="0" xfId="0" applyFont="1" applyBorder="1" applyAlignment="1" applyProtection="1">
      <alignment horizontal="right"/>
      <protection locked="0"/>
    </xf>
    <xf numFmtId="0" fontId="4" fillId="0" borderId="6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left" vertical="center"/>
      <protection locked="0"/>
    </xf>
    <xf numFmtId="0" fontId="4" fillId="0" borderId="2" xfId="0" applyFont="1" applyBorder="1" applyAlignment="1" applyProtection="1">
      <alignment horizontal="left" vertical="center"/>
      <protection locked="0"/>
    </xf>
    <xf numFmtId="0" fontId="4" fillId="0" borderId="3" xfId="0" applyFont="1" applyBorder="1" applyAlignment="1" applyProtection="1">
      <alignment horizontal="left" vertical="center"/>
      <protection locked="0"/>
    </xf>
    <xf numFmtId="0" fontId="4" fillId="0" borderId="4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 applyProtection="1">
      <alignment horizontal="left" vertical="center"/>
      <protection locked="0"/>
    </xf>
    <xf numFmtId="0" fontId="4" fillId="0" borderId="5" xfId="0" applyFont="1" applyBorder="1" applyAlignment="1" applyProtection="1">
      <alignment horizontal="left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168" fontId="6" fillId="2" borderId="1" xfId="0" applyNumberFormat="1" applyFont="1" applyFill="1" applyBorder="1" applyAlignment="1">
      <alignment horizontal="center" wrapText="1"/>
    </xf>
    <xf numFmtId="168" fontId="6" fillId="2" borderId="2" xfId="0" applyNumberFormat="1" applyFont="1" applyFill="1" applyBorder="1" applyAlignment="1">
      <alignment horizontal="center" wrapText="1"/>
    </xf>
    <xf numFmtId="168" fontId="6" fillId="2" borderId="3" xfId="0" applyNumberFormat="1" applyFont="1" applyFill="1" applyBorder="1" applyAlignment="1">
      <alignment horizontal="center" wrapText="1"/>
    </xf>
    <xf numFmtId="168" fontId="6" fillId="2" borderId="8" xfId="0" applyNumberFormat="1" applyFont="1" applyFill="1" applyBorder="1" applyAlignment="1">
      <alignment horizontal="center" wrapText="1"/>
    </xf>
    <xf numFmtId="168" fontId="6" fillId="2" borderId="9" xfId="0" applyNumberFormat="1" applyFont="1" applyFill="1" applyBorder="1" applyAlignment="1">
      <alignment horizontal="center" wrapText="1"/>
    </xf>
    <xf numFmtId="168" fontId="6" fillId="2" borderId="10" xfId="0" applyNumberFormat="1" applyFont="1" applyFill="1" applyBorder="1" applyAlignment="1">
      <alignment horizontal="center" wrapText="1"/>
    </xf>
    <xf numFmtId="0" fontId="9" fillId="2" borderId="4" xfId="3" applyFont="1" applyFill="1" applyBorder="1" applyAlignment="1" applyProtection="1">
      <alignment horizontal="center" vertical="center" wrapText="1"/>
    </xf>
    <xf numFmtId="0" fontId="9" fillId="2" borderId="5" xfId="3" applyFont="1" applyFill="1" applyBorder="1" applyAlignment="1" applyProtection="1">
      <alignment horizontal="center" vertical="center" wrapText="1"/>
    </xf>
    <xf numFmtId="0" fontId="9" fillId="2" borderId="1" xfId="3" applyFont="1" applyFill="1" applyBorder="1" applyAlignment="1" applyProtection="1">
      <alignment horizontal="center" vertical="center" wrapText="1"/>
    </xf>
    <xf numFmtId="0" fontId="9" fillId="2" borderId="3" xfId="3" applyFont="1" applyFill="1" applyBorder="1" applyAlignment="1" applyProtection="1">
      <alignment horizontal="center" vertical="center" wrapText="1"/>
    </xf>
    <xf numFmtId="41" fontId="4" fillId="0" borderId="13" xfId="3" applyNumberFormat="1" applyFont="1" applyBorder="1" applyAlignment="1" applyProtection="1">
      <alignment horizontal="left" vertical="center" wrapText="1"/>
    </xf>
    <xf numFmtId="0" fontId="4" fillId="0" borderId="14" xfId="3" applyNumberFormat="1" applyFont="1" applyBorder="1" applyAlignment="1" applyProtection="1">
      <alignment horizontal="left" vertical="center" wrapText="1"/>
    </xf>
    <xf numFmtId="41" fontId="4" fillId="0" borderId="13" xfId="3" applyNumberFormat="1" applyFont="1" applyBorder="1" applyAlignment="1" applyProtection="1">
      <alignment horizontal="right" vertical="center"/>
      <protection locked="0"/>
    </xf>
    <xf numFmtId="41" fontId="4" fillId="0" borderId="14" xfId="3" applyNumberFormat="1" applyFont="1" applyBorder="1" applyAlignment="1" applyProtection="1">
      <alignment horizontal="right" vertical="center"/>
      <protection locked="0"/>
    </xf>
    <xf numFmtId="0" fontId="4" fillId="0" borderId="13" xfId="3" applyFont="1" applyBorder="1" applyAlignment="1" applyProtection="1">
      <alignment horizontal="right" vertical="center"/>
      <protection locked="0"/>
    </xf>
    <xf numFmtId="0" fontId="4" fillId="0" borderId="14" xfId="3" applyFont="1" applyBorder="1" applyAlignment="1" applyProtection="1">
      <alignment horizontal="right" vertical="center"/>
      <protection locked="0"/>
    </xf>
    <xf numFmtId="0" fontId="19" fillId="2" borderId="1" xfId="0" applyFont="1" applyFill="1" applyBorder="1" applyAlignment="1">
      <alignment horizontal="center"/>
    </xf>
    <xf numFmtId="0" fontId="19" fillId="2" borderId="2" xfId="0" applyFont="1" applyFill="1" applyBorder="1" applyAlignment="1">
      <alignment horizontal="center"/>
    </xf>
    <xf numFmtId="0" fontId="19" fillId="2" borderId="3" xfId="0" applyFont="1" applyFill="1" applyBorder="1" applyAlignment="1">
      <alignment horizontal="center"/>
    </xf>
    <xf numFmtId="10" fontId="2" fillId="3" borderId="8" xfId="0" applyNumberFormat="1" applyFont="1" applyFill="1" applyBorder="1" applyAlignment="1">
      <alignment horizontal="center"/>
    </xf>
    <xf numFmtId="10" fontId="2" fillId="3" borderId="9" xfId="0" applyNumberFormat="1" applyFont="1" applyFill="1" applyBorder="1" applyAlignment="1">
      <alignment horizontal="center"/>
    </xf>
    <xf numFmtId="10" fontId="2" fillId="3" borderId="10" xfId="0" applyNumberFormat="1" applyFont="1" applyFill="1" applyBorder="1" applyAlignment="1">
      <alignment horizontal="center"/>
    </xf>
    <xf numFmtId="41" fontId="9" fillId="0" borderId="11" xfId="3" applyNumberFormat="1" applyFont="1" applyBorder="1" applyAlignment="1" applyProtection="1">
      <alignment horizontal="center" vertical="center" wrapText="1"/>
    </xf>
    <xf numFmtId="41" fontId="10" fillId="0" borderId="11" xfId="3" applyNumberFormat="1" applyFont="1" applyBorder="1" applyAlignment="1" applyProtection="1">
      <alignment horizontal="center" vertical="center" wrapText="1"/>
    </xf>
    <xf numFmtId="0" fontId="9" fillId="0" borderId="1" xfId="3" applyFont="1" applyBorder="1" applyAlignment="1" applyProtection="1">
      <alignment horizontal="center" vertical="center" wrapText="1"/>
      <protection locked="0"/>
    </xf>
    <xf numFmtId="0" fontId="9" fillId="0" borderId="2" xfId="3" applyFont="1" applyBorder="1" applyAlignment="1" applyProtection="1">
      <alignment horizontal="center" vertical="center" wrapText="1"/>
      <protection locked="0"/>
    </xf>
    <xf numFmtId="10" fontId="9" fillId="0" borderId="1" xfId="3" applyNumberFormat="1" applyFont="1" applyBorder="1" applyAlignment="1" applyProtection="1">
      <alignment horizontal="center" vertical="center" wrapText="1"/>
      <protection locked="0"/>
    </xf>
    <xf numFmtId="10" fontId="9" fillId="0" borderId="4" xfId="3" applyNumberFormat="1" applyFont="1" applyBorder="1" applyAlignment="1" applyProtection="1">
      <alignment horizontal="center" vertical="center" wrapText="1"/>
      <protection locked="0"/>
    </xf>
    <xf numFmtId="0" fontId="9" fillId="0" borderId="4" xfId="3" applyFont="1" applyBorder="1" applyAlignment="1" applyProtection="1">
      <alignment horizontal="center" vertical="center" wrapText="1"/>
      <protection locked="0"/>
    </xf>
    <xf numFmtId="0" fontId="9" fillId="0" borderId="0" xfId="3" applyFont="1" applyBorder="1" applyAlignment="1" applyProtection="1">
      <alignment horizontal="center" vertical="center" wrapText="1"/>
      <protection locked="0"/>
    </xf>
    <xf numFmtId="41" fontId="4" fillId="0" borderId="13" xfId="3" applyNumberFormat="1" applyFont="1" applyBorder="1" applyAlignment="1" applyProtection="1">
      <alignment horizontal="center" vertical="center"/>
    </xf>
    <xf numFmtId="0" fontId="4" fillId="0" borderId="14" xfId="3" applyNumberFormat="1" applyFont="1" applyBorder="1" applyAlignment="1" applyProtection="1">
      <alignment horizontal="center" vertical="center"/>
    </xf>
    <xf numFmtId="49" fontId="4" fillId="0" borderId="1" xfId="3" applyNumberFormat="1" applyFont="1" applyBorder="1" applyAlignment="1" applyProtection="1">
      <alignment horizontal="left" vertical="center" wrapText="1"/>
      <protection locked="0"/>
    </xf>
    <xf numFmtId="0" fontId="4" fillId="0" borderId="2" xfId="3" applyFont="1" applyBorder="1" applyAlignment="1" applyProtection="1">
      <alignment horizontal="left" vertical="center" wrapText="1"/>
      <protection locked="0"/>
    </xf>
    <xf numFmtId="41" fontId="4" fillId="0" borderId="1" xfId="3" applyNumberFormat="1" applyFont="1" applyBorder="1" applyAlignment="1" applyProtection="1">
      <alignment horizontal="center" vertical="center" wrapText="1"/>
      <protection locked="0"/>
    </xf>
    <xf numFmtId="41" fontId="4" fillId="0" borderId="2" xfId="3" applyNumberFormat="1" applyFont="1" applyBorder="1" applyAlignment="1" applyProtection="1">
      <alignment horizontal="center" vertical="center" wrapText="1"/>
      <protection locked="0"/>
    </xf>
    <xf numFmtId="41" fontId="4" fillId="0" borderId="4" xfId="3" applyNumberFormat="1" applyFont="1" applyBorder="1" applyAlignment="1" applyProtection="1">
      <alignment horizontal="center" vertical="center" wrapText="1"/>
      <protection locked="0"/>
    </xf>
    <xf numFmtId="41" fontId="4" fillId="0" borderId="0" xfId="3" applyNumberFormat="1" applyFont="1" applyBorder="1" applyAlignment="1" applyProtection="1">
      <alignment horizontal="center" vertical="center" wrapText="1"/>
      <protection locked="0"/>
    </xf>
    <xf numFmtId="49" fontId="4" fillId="0" borderId="4" xfId="3" applyNumberFormat="1" applyFont="1" applyBorder="1" applyAlignment="1" applyProtection="1">
      <alignment horizontal="left" vertical="center" wrapText="1"/>
      <protection locked="0"/>
    </xf>
    <xf numFmtId="0" fontId="4" fillId="0" borderId="0" xfId="3" applyFont="1" applyBorder="1" applyAlignment="1" applyProtection="1">
      <alignment horizontal="left" vertical="center" wrapText="1"/>
      <protection locked="0"/>
    </xf>
    <xf numFmtId="41" fontId="4" fillId="0" borderId="13" xfId="3" applyNumberFormat="1" applyFont="1" applyBorder="1" applyAlignment="1" applyProtection="1">
      <alignment horizontal="center" vertical="center" wrapText="1"/>
    </xf>
    <xf numFmtId="0" fontId="4" fillId="0" borderId="14" xfId="3" applyNumberFormat="1" applyFont="1" applyBorder="1" applyAlignment="1" applyProtection="1">
      <alignment horizontal="center" vertical="center" wrapText="1"/>
    </xf>
    <xf numFmtId="0" fontId="9" fillId="0" borderId="1" xfId="3" applyFont="1" applyBorder="1" applyAlignment="1" applyProtection="1">
      <alignment horizontal="center" vertical="center" wrapText="1"/>
    </xf>
    <xf numFmtId="0" fontId="9" fillId="0" borderId="3" xfId="3" applyFont="1" applyBorder="1" applyAlignment="1" applyProtection="1">
      <alignment horizontal="center" vertical="center" wrapText="1"/>
    </xf>
    <xf numFmtId="10" fontId="9" fillId="0" borderId="6" xfId="3" applyNumberFormat="1" applyFont="1" applyBorder="1" applyAlignment="1" applyProtection="1">
      <alignment horizontal="center" vertical="center" wrapText="1"/>
    </xf>
    <xf numFmtId="10" fontId="9" fillId="0" borderId="7" xfId="3" applyNumberFormat="1" applyFont="1" applyBorder="1" applyAlignment="1" applyProtection="1">
      <alignment horizontal="center" vertical="center" wrapText="1"/>
    </xf>
    <xf numFmtId="10" fontId="9" fillId="0" borderId="12" xfId="3" applyNumberFormat="1" applyFont="1" applyBorder="1" applyAlignment="1" applyProtection="1">
      <alignment horizontal="center" vertical="center" wrapText="1"/>
    </xf>
    <xf numFmtId="0" fontId="9" fillId="0" borderId="2" xfId="3" applyFont="1" applyBorder="1" applyAlignment="1" applyProtection="1">
      <alignment horizontal="center" vertical="center" wrapText="1"/>
    </xf>
    <xf numFmtId="0" fontId="9" fillId="0" borderId="8" xfId="3" applyFont="1" applyBorder="1" applyAlignment="1" applyProtection="1">
      <alignment horizontal="center" vertical="center" wrapText="1"/>
    </xf>
    <xf numFmtId="0" fontId="9" fillId="0" borderId="10" xfId="3" applyFont="1" applyBorder="1" applyAlignment="1" applyProtection="1">
      <alignment horizontal="center" vertical="center" wrapText="1"/>
    </xf>
    <xf numFmtId="0" fontId="9" fillId="0" borderId="4" xfId="3" applyFont="1" applyBorder="1" applyAlignment="1" applyProtection="1">
      <alignment horizontal="center" vertical="center" wrapText="1"/>
    </xf>
    <xf numFmtId="0" fontId="9" fillId="0" borderId="0" xfId="3" applyFont="1" applyBorder="1" applyAlignment="1" applyProtection="1">
      <alignment horizontal="center" vertical="center" wrapText="1"/>
    </xf>
    <xf numFmtId="0" fontId="9" fillId="0" borderId="6" xfId="3" applyFont="1" applyBorder="1" applyAlignment="1" applyProtection="1">
      <alignment horizontal="left" vertical="center"/>
    </xf>
    <xf numFmtId="0" fontId="9" fillId="0" borderId="7" xfId="3" applyFont="1" applyBorder="1" applyAlignment="1" applyProtection="1">
      <alignment horizontal="left" vertical="center"/>
    </xf>
    <xf numFmtId="0" fontId="9" fillId="0" borderId="12" xfId="3" applyFont="1" applyBorder="1" applyAlignment="1" applyProtection="1">
      <alignment horizontal="left" vertical="center"/>
    </xf>
    <xf numFmtId="49" fontId="9" fillId="0" borderId="6" xfId="3" applyNumberFormat="1" applyFont="1" applyBorder="1" applyAlignment="1" applyProtection="1">
      <alignment horizontal="center" vertical="center"/>
    </xf>
    <xf numFmtId="49" fontId="9" fillId="0" borderId="7" xfId="3" applyNumberFormat="1" applyFont="1" applyBorder="1" applyAlignment="1" applyProtection="1">
      <alignment horizontal="center" vertical="center"/>
    </xf>
    <xf numFmtId="49" fontId="9" fillId="0" borderId="12" xfId="3" applyNumberFormat="1" applyFont="1" applyBorder="1" applyAlignment="1" applyProtection="1">
      <alignment horizontal="center" vertical="center"/>
    </xf>
    <xf numFmtId="0" fontId="9" fillId="0" borderId="11" xfId="3" applyFont="1" applyBorder="1" applyAlignment="1" applyProtection="1">
      <alignment horizontal="center" vertical="center"/>
    </xf>
    <xf numFmtId="0" fontId="10" fillId="0" borderId="11" xfId="3" applyFont="1" applyBorder="1" applyAlignment="1" applyProtection="1">
      <alignment horizontal="center" vertical="center"/>
    </xf>
    <xf numFmtId="164" fontId="9" fillId="0" borderId="11" xfId="3" applyNumberFormat="1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right"/>
    </xf>
    <xf numFmtId="0" fontId="6" fillId="0" borderId="0" xfId="0" applyFont="1" applyBorder="1" applyAlignment="1" applyProtection="1">
      <alignment horizontal="center"/>
    </xf>
    <xf numFmtId="0" fontId="7" fillId="0" borderId="0" xfId="0" applyFont="1" applyBorder="1" applyAlignment="1" applyProtection="1">
      <alignment horizontal="right" vertical="center"/>
    </xf>
    <xf numFmtId="17" fontId="4" fillId="0" borderId="0" xfId="0" applyNumberFormat="1" applyFont="1" applyBorder="1" applyAlignment="1" applyProtection="1">
      <alignment horizontal="center" vertical="top" wrapText="1"/>
    </xf>
    <xf numFmtId="0" fontId="4" fillId="0" borderId="0" xfId="0" applyFont="1" applyBorder="1" applyAlignment="1" applyProtection="1">
      <alignment horizontal="center" vertical="top" wrapText="1"/>
    </xf>
    <xf numFmtId="49" fontId="4" fillId="0" borderId="1" xfId="3" applyNumberFormat="1" applyFont="1" applyBorder="1" applyAlignment="1" applyProtection="1">
      <alignment horizontal="left" vertical="center"/>
      <protection locked="0"/>
    </xf>
    <xf numFmtId="49" fontId="4" fillId="0" borderId="2" xfId="3" applyNumberFormat="1" applyFont="1" applyBorder="1" applyAlignment="1" applyProtection="1">
      <alignment horizontal="left" vertical="center"/>
      <protection locked="0"/>
    </xf>
    <xf numFmtId="49" fontId="4" fillId="0" borderId="3" xfId="3" applyNumberFormat="1" applyFont="1" applyBorder="1" applyAlignment="1" applyProtection="1">
      <alignment horizontal="left" vertical="center"/>
      <protection locked="0"/>
    </xf>
    <xf numFmtId="49" fontId="4" fillId="0" borderId="11" xfId="4" applyNumberFormat="1" applyFont="1" applyFill="1" applyBorder="1" applyAlignment="1" applyProtection="1">
      <alignment horizontal="center" vertical="center" wrapText="1"/>
      <protection locked="0"/>
    </xf>
    <xf numFmtId="49" fontId="4" fillId="0" borderId="13" xfId="4" applyNumberFormat="1" applyFont="1" applyFill="1" applyBorder="1" applyAlignment="1" applyProtection="1">
      <alignment horizontal="center" vertical="center" wrapText="1"/>
      <protection locked="0"/>
    </xf>
    <xf numFmtId="49" fontId="4" fillId="0" borderId="8" xfId="3" applyNumberFormat="1" applyFont="1" applyBorder="1" applyAlignment="1" applyProtection="1">
      <alignment horizontal="left" vertical="center"/>
      <protection locked="0"/>
    </xf>
    <xf numFmtId="49" fontId="4" fillId="0" borderId="9" xfId="3" applyNumberFormat="1" applyFont="1" applyBorder="1" applyAlignment="1" applyProtection="1">
      <alignment horizontal="left" vertical="center"/>
      <protection locked="0"/>
    </xf>
    <xf numFmtId="49" fontId="4" fillId="0" borderId="10" xfId="3" applyNumberFormat="1" applyFont="1" applyBorder="1" applyAlignment="1" applyProtection="1">
      <alignment horizontal="left" vertical="center"/>
      <protection locked="0"/>
    </xf>
  </cellXfs>
  <cellStyles count="7">
    <cellStyle name="Normal" xfId="0" builtinId="0"/>
    <cellStyle name="Normal 2" xfId="3" xr:uid="{C0915553-A148-474A-8527-41C3733C1FDF}"/>
    <cellStyle name="Normal 5" xfId="6" xr:uid="{7F3E1945-1979-41D3-BBE2-DFAD553C8489}"/>
    <cellStyle name="Normal_Demonstrativo da Composição do Custo Unitário" xfId="5" xr:uid="{882F87F0-36E8-481D-9681-2699CE5E4C0E}"/>
    <cellStyle name="Normal_TRAMANDAÍ-SES-Bairro Tiroleza- 05A10" xfId="4" xr:uid="{125BE06F-B940-4B0F-97D4-569BECED0A45}"/>
    <cellStyle name="Porcentagem" xfId="2" builtinId="5"/>
    <cellStyle name="Vírgula" xfId="1" builtinId="3"/>
  </cellStyles>
  <dxfs count="11"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</dxfs>
  <tableStyles count="0" defaultTableStyle="TableStyleMedium2" defaultPivotStyle="PivotStyleLight16"/>
  <colors>
    <mruColors>
      <color rgb="FFFF8B8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85725</xdr:rowOff>
    </xdr:from>
    <xdr:to>
      <xdr:col>1</xdr:col>
      <xdr:colOff>904875</xdr:colOff>
      <xdr:row>2</xdr:row>
      <xdr:rowOff>128905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C825B969-D67F-438D-8D3C-EA03E8B20ED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85725"/>
          <a:ext cx="1371600" cy="45275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180976</xdr:colOff>
      <xdr:row>0</xdr:row>
      <xdr:rowOff>9525</xdr:rowOff>
    </xdr:from>
    <xdr:to>
      <xdr:col>1</xdr:col>
      <xdr:colOff>1019176</xdr:colOff>
      <xdr:row>1</xdr:row>
      <xdr:rowOff>176191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10E00F99-2A0F-42C5-96B3-8CFEDBD57D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0576" y="9525"/>
          <a:ext cx="1181100" cy="46194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591-Planilha%20Orcamento-ETE-TERRAPLENAGEMcomusa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OBRA_EG_SES%20LUIZ%20RAU/001%20-%20Estudos%20Contrata&#231;&#227;o/EDITAL%20RDC%20TERRAPLENAGEM%202022/1591-Planilha%20Orcamento-ETE-TERRAPLENAGEM%20-%20Nao%20Des-R0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 - PUC"/>
      <sheetName val="1 - DCCU"/>
      <sheetName val="2 - CONFERÊNCIA"/>
      <sheetName val="3 - DCCU Resumo"/>
      <sheetName val="4 - ABC"/>
      <sheetName val="5 - PPU"/>
      <sheetName val="6 - BDI"/>
      <sheetName val="7 - ES"/>
      <sheetName val="8 - APOIO"/>
      <sheetName val="Sinapi(Composições)"/>
      <sheetName val="Sinapi(Insumos)"/>
      <sheetName val="Composições novas"/>
      <sheetName val="MEM"/>
      <sheetName val="Adm Local"/>
      <sheetName val="0 - INSTRUÇÕES"/>
      <sheetName val="1 - BDI"/>
      <sheetName val="2 - POB"/>
      <sheetName val="3 - CONFERÊNCIA"/>
      <sheetName val="4 - POB Resumo"/>
      <sheetName val="5 - ES"/>
    </sheetNames>
    <sheetDataSet>
      <sheetData sheetId="0">
        <row r="3">
          <cell r="C3" t="str">
            <v>COMPANHIA RIOGRANDENSE DE SANEAMENTO</v>
          </cell>
          <cell r="H3" t="str">
            <v>Índice BDI</v>
          </cell>
        </row>
        <row r="4">
          <cell r="H4" t="str">
            <v>adotado:</v>
          </cell>
        </row>
        <row r="5">
          <cell r="H5">
            <v>1.24</v>
          </cell>
          <cell r="I5" t="str">
            <v>Serviços</v>
          </cell>
        </row>
        <row r="6">
          <cell r="H6">
            <v>1.165</v>
          </cell>
          <cell r="I6" t="str">
            <v>Materiais</v>
          </cell>
        </row>
        <row r="7">
          <cell r="B7" t="str">
            <v>PREÇOS UNITÁRIOS COMPOSTOS</v>
          </cell>
        </row>
        <row r="8">
          <cell r="C8" t="str">
            <v>DISCRIMINAÇÃO</v>
          </cell>
          <cell r="D8" t="str">
            <v>UN</v>
          </cell>
          <cell r="E8" t="str">
            <v>MATERIAL</v>
          </cell>
          <cell r="F8" t="str">
            <v>MÃO DE OBRA</v>
          </cell>
          <cell r="G8" t="str">
            <v>OUTROS</v>
          </cell>
          <cell r="H8" t="str">
            <v>TOTAL SEM BDI</v>
          </cell>
          <cell r="I8" t="str">
            <v>TOTAL COM BDI</v>
          </cell>
        </row>
        <row r="9">
          <cell r="B9" t="str">
            <v>CÓDIGO</v>
          </cell>
        </row>
        <row r="11">
          <cell r="C11" t="str">
            <v>Insumos SINAPI
MARÇO 2020
NÃO DESONERADA - Encargos Sociais de 110,61%</v>
          </cell>
        </row>
        <row r="12">
          <cell r="B12" t="str">
            <v>01.00.00.00</v>
          </cell>
          <cell r="C12" t="str">
            <v>CANTEIRO DE OBRAS</v>
          </cell>
        </row>
        <row r="13">
          <cell r="B13" t="str">
            <v>01.01.00.00</v>
          </cell>
          <cell r="C13" t="str">
            <v>Construção do Canteiro</v>
          </cell>
        </row>
        <row r="14">
          <cell r="B14" t="str">
            <v>01.01.00.10</v>
          </cell>
          <cell r="C14" t="str">
            <v>Ligação provisória de água e esgotos</v>
          </cell>
          <cell r="D14" t="str">
            <v>un</v>
          </cell>
          <cell r="E14">
            <v>145.80000000000001</v>
          </cell>
          <cell r="F14">
            <v>408.80000000000007</v>
          </cell>
          <cell r="G14">
            <v>0</v>
          </cell>
          <cell r="H14">
            <v>554.60000000000014</v>
          </cell>
          <cell r="I14">
            <v>687.7</v>
          </cell>
        </row>
        <row r="15">
          <cell r="B15" t="str">
            <v>01.01.00.12</v>
          </cell>
          <cell r="C15" t="str">
            <v>Ligação provisória de força e luz</v>
          </cell>
          <cell r="D15" t="str">
            <v>un</v>
          </cell>
          <cell r="E15">
            <v>982.70999999999992</v>
          </cell>
          <cell r="F15">
            <v>925.68000000000006</v>
          </cell>
          <cell r="G15">
            <v>0</v>
          </cell>
          <cell r="H15">
            <v>1908.39</v>
          </cell>
          <cell r="I15">
            <v>2366.4</v>
          </cell>
        </row>
        <row r="16">
          <cell r="B16" t="str">
            <v>01.01.00.14</v>
          </cell>
          <cell r="C16" t="str">
            <v>Ponto de água externo</v>
          </cell>
          <cell r="D16" t="str">
            <v>un</v>
          </cell>
          <cell r="E16">
            <v>30.22</v>
          </cell>
          <cell r="F16">
            <v>138.36000000000001</v>
          </cell>
          <cell r="G16">
            <v>0</v>
          </cell>
          <cell r="H16">
            <v>168.58</v>
          </cell>
          <cell r="I16">
            <v>209.04</v>
          </cell>
        </row>
        <row r="17">
          <cell r="B17" t="str">
            <v>01.01.00.16</v>
          </cell>
          <cell r="C17" t="str">
            <v>Ponto de luz externo</v>
          </cell>
          <cell r="D17" t="str">
            <v>un</v>
          </cell>
          <cell r="E17">
            <v>104.3</v>
          </cell>
          <cell r="F17">
            <v>154.95999999999998</v>
          </cell>
          <cell r="G17">
            <v>0</v>
          </cell>
          <cell r="H17">
            <v>259.26</v>
          </cell>
          <cell r="I17">
            <v>321.48</v>
          </cell>
        </row>
        <row r="18">
          <cell r="B18" t="str">
            <v>01.01.00.20</v>
          </cell>
          <cell r="C18" t="str">
            <v>Escritório módulo básico 15 m²</v>
          </cell>
          <cell r="D18" t="str">
            <v>un</v>
          </cell>
          <cell r="E18">
            <v>996.64</v>
          </cell>
          <cell r="F18">
            <v>10645.240000000002</v>
          </cell>
          <cell r="G18">
            <v>0</v>
          </cell>
          <cell r="H18">
            <v>11641.880000000001</v>
          </cell>
          <cell r="I18">
            <v>14435.93</v>
          </cell>
        </row>
        <row r="19">
          <cell r="B19" t="str">
            <v>01.01.00.21</v>
          </cell>
          <cell r="C19" t="str">
            <v>Escritório módulo adicional-1 10 m²</v>
          </cell>
          <cell r="D19" t="str">
            <v>un</v>
          </cell>
          <cell r="E19">
            <v>665.09999999999991</v>
          </cell>
          <cell r="F19">
            <v>7090.39</v>
          </cell>
          <cell r="G19">
            <v>0</v>
          </cell>
          <cell r="H19">
            <v>7755.4900000000016</v>
          </cell>
          <cell r="I19">
            <v>9616.81</v>
          </cell>
        </row>
        <row r="20">
          <cell r="B20" t="str">
            <v>01.01.00.22</v>
          </cell>
          <cell r="C20" t="str">
            <v>Escritório módulo adicional-2 15 m²</v>
          </cell>
          <cell r="D20" t="str">
            <v>un</v>
          </cell>
          <cell r="E20">
            <v>996.64</v>
          </cell>
          <cell r="F20">
            <v>10645.240000000002</v>
          </cell>
          <cell r="G20">
            <v>0</v>
          </cell>
          <cell r="H20">
            <v>11641.880000000001</v>
          </cell>
          <cell r="I20">
            <v>14435.93</v>
          </cell>
        </row>
        <row r="21">
          <cell r="B21" t="str">
            <v>01.01.00.30</v>
          </cell>
          <cell r="C21" t="str">
            <v>Almoxarifado módulo básico 10 m²</v>
          </cell>
          <cell r="D21" t="str">
            <v>un</v>
          </cell>
          <cell r="E21">
            <v>1159.69</v>
          </cell>
          <cell r="F21">
            <v>4947.6899999999996</v>
          </cell>
          <cell r="G21">
            <v>0</v>
          </cell>
          <cell r="H21">
            <v>6107.38</v>
          </cell>
          <cell r="I21">
            <v>7573.15</v>
          </cell>
        </row>
        <row r="22">
          <cell r="B22" t="str">
            <v>01.01.00.31</v>
          </cell>
          <cell r="C22" t="str">
            <v>Almoxarifado módulo adicional 10 m²</v>
          </cell>
          <cell r="D22" t="str">
            <v>un</v>
          </cell>
          <cell r="E22">
            <v>1159.69</v>
          </cell>
          <cell r="F22">
            <v>4947.6899999999996</v>
          </cell>
          <cell r="G22">
            <v>0</v>
          </cell>
          <cell r="H22">
            <v>6107.38</v>
          </cell>
          <cell r="I22">
            <v>7573.15</v>
          </cell>
        </row>
        <row r="23">
          <cell r="B23" t="str">
            <v>01.01.00.40</v>
          </cell>
          <cell r="C23" t="str">
            <v>Telheiro módulo básico 20 m²</v>
          </cell>
          <cell r="D23" t="str">
            <v>un</v>
          </cell>
          <cell r="E23">
            <v>716.18999999999994</v>
          </cell>
          <cell r="F23">
            <v>1471.76</v>
          </cell>
          <cell r="G23">
            <v>252.4</v>
          </cell>
          <cell r="H23">
            <v>2440.3500000000004</v>
          </cell>
          <cell r="I23">
            <v>3026.03</v>
          </cell>
        </row>
        <row r="24">
          <cell r="B24" t="str">
            <v>01.01.00.41</v>
          </cell>
          <cell r="C24" t="str">
            <v>Telheiro módulo adicional 10 m²</v>
          </cell>
          <cell r="D24" t="str">
            <v>un</v>
          </cell>
          <cell r="E24">
            <v>258.28000000000003</v>
          </cell>
          <cell r="F24">
            <v>735.88</v>
          </cell>
          <cell r="G24">
            <v>63.1</v>
          </cell>
          <cell r="H24">
            <v>1057.26</v>
          </cell>
          <cell r="I24">
            <v>1311</v>
          </cell>
        </row>
        <row r="25">
          <cell r="B25" t="str">
            <v>01.01.00.42</v>
          </cell>
          <cell r="C25" t="str">
            <v>Alojamento módulo básico 10 m²</v>
          </cell>
          <cell r="D25" t="str">
            <v>un</v>
          </cell>
          <cell r="E25">
            <v>1055.29</v>
          </cell>
          <cell r="F25">
            <v>2053.3599999999997</v>
          </cell>
          <cell r="G25">
            <v>921.26</v>
          </cell>
          <cell r="H25">
            <v>4029.9100000000003</v>
          </cell>
          <cell r="I25">
            <v>4997.09</v>
          </cell>
        </row>
        <row r="26">
          <cell r="B26" t="str">
            <v>01.01.00.43</v>
          </cell>
          <cell r="C26" t="str">
            <v>Refeitório módulo básico 30 m²</v>
          </cell>
          <cell r="D26" t="str">
            <v>un</v>
          </cell>
          <cell r="E26">
            <v>2075.41</v>
          </cell>
          <cell r="F26">
            <v>0</v>
          </cell>
          <cell r="G26">
            <v>10134.43</v>
          </cell>
          <cell r="H26">
            <v>12209.840000000002</v>
          </cell>
          <cell r="I26">
            <v>15140.2</v>
          </cell>
        </row>
        <row r="27">
          <cell r="B27" t="str">
            <v>01.01.00.44</v>
          </cell>
          <cell r="C27" t="str">
            <v>Refeitório módulo básico 40 m²</v>
          </cell>
          <cell r="D27" t="str">
            <v>un</v>
          </cell>
          <cell r="E27">
            <v>2765.16</v>
          </cell>
          <cell r="F27">
            <v>0</v>
          </cell>
          <cell r="G27">
            <v>13513.159999999998</v>
          </cell>
          <cell r="H27">
            <v>16278.319999999998</v>
          </cell>
          <cell r="I27">
            <v>20185.12</v>
          </cell>
        </row>
        <row r="28">
          <cell r="B28" t="str">
            <v>01.01.00.45</v>
          </cell>
          <cell r="C28" t="str">
            <v>Refeitório módulo adicional 10 m²</v>
          </cell>
          <cell r="D28" t="str">
            <v>un</v>
          </cell>
          <cell r="E28">
            <v>689.61</v>
          </cell>
          <cell r="F28">
            <v>0</v>
          </cell>
          <cell r="G28">
            <v>3379.8000000000006</v>
          </cell>
          <cell r="H28">
            <v>4069.4100000000003</v>
          </cell>
          <cell r="I28">
            <v>5046.07</v>
          </cell>
        </row>
        <row r="29">
          <cell r="B29" t="str">
            <v>01.01.00.48</v>
          </cell>
          <cell r="C29" t="str">
            <v>Sanitário módulo 15 m² para 20 pessoas</v>
          </cell>
          <cell r="D29" t="str">
            <v>un</v>
          </cell>
          <cell r="E29">
            <v>1167.3899999999999</v>
          </cell>
          <cell r="F29">
            <v>0</v>
          </cell>
          <cell r="G29">
            <v>9306.8200000000015</v>
          </cell>
          <cell r="H29">
            <v>10474.210000000001</v>
          </cell>
          <cell r="I29">
            <v>12988.02</v>
          </cell>
        </row>
        <row r="30">
          <cell r="B30" t="str">
            <v>01.01.00.49</v>
          </cell>
          <cell r="C30" t="str">
            <v>Sanitário módulo 10 m² para 12 pessoas</v>
          </cell>
          <cell r="D30" t="str">
            <v>un</v>
          </cell>
          <cell r="E30">
            <v>775.07999999999993</v>
          </cell>
          <cell r="F30">
            <v>0</v>
          </cell>
          <cell r="G30">
            <v>6198.670000000001</v>
          </cell>
          <cell r="H30">
            <v>6973.7499999999991</v>
          </cell>
          <cell r="I30">
            <v>8647.4500000000007</v>
          </cell>
        </row>
        <row r="31">
          <cell r="B31" t="str">
            <v>01.01.00.50</v>
          </cell>
          <cell r="C31" t="str">
            <v>Guarita módulo 5 m²</v>
          </cell>
          <cell r="D31" t="str">
            <v>un</v>
          </cell>
          <cell r="E31">
            <v>46.84</v>
          </cell>
          <cell r="F31">
            <v>0</v>
          </cell>
          <cell r="G31">
            <v>4123.3100000000004</v>
          </cell>
          <cell r="H31">
            <v>4170.1499999999996</v>
          </cell>
          <cell r="I31">
            <v>5170.99</v>
          </cell>
        </row>
        <row r="32">
          <cell r="B32" t="str">
            <v>01.01.00.60</v>
          </cell>
          <cell r="C32" t="str">
            <v>Tapume de vedação padrão</v>
          </cell>
          <cell r="D32" t="str">
            <v>m2</v>
          </cell>
          <cell r="E32">
            <v>19.22</v>
          </cell>
          <cell r="F32">
            <v>37.869999999999997</v>
          </cell>
          <cell r="G32">
            <v>0</v>
          </cell>
          <cell r="H32">
            <v>57.089999999999996</v>
          </cell>
          <cell r="I32">
            <v>70.790000000000006</v>
          </cell>
        </row>
        <row r="33">
          <cell r="B33" t="str">
            <v>01.01.00.65</v>
          </cell>
          <cell r="C33" t="str">
            <v>Tapume de vedação ecológico</v>
          </cell>
          <cell r="D33" t="str">
            <v>m2</v>
          </cell>
          <cell r="E33">
            <v>15.41</v>
          </cell>
          <cell r="F33">
            <v>29.08</v>
          </cell>
          <cell r="G33">
            <v>0</v>
          </cell>
          <cell r="H33">
            <v>44.49</v>
          </cell>
          <cell r="I33">
            <v>55.17</v>
          </cell>
        </row>
        <row r="34">
          <cell r="B34" t="str">
            <v>01.01.00.70</v>
          </cell>
          <cell r="C34" t="str">
            <v>Cerca padrão para canteiro de obra</v>
          </cell>
          <cell r="D34" t="str">
            <v>m</v>
          </cell>
          <cell r="E34">
            <v>9.59</v>
          </cell>
          <cell r="F34">
            <v>17.829999999999998</v>
          </cell>
          <cell r="G34">
            <v>0</v>
          </cell>
          <cell r="H34">
            <v>27.42</v>
          </cell>
          <cell r="I34">
            <v>34</v>
          </cell>
        </row>
        <row r="35">
          <cell r="C35" t="str">
            <v/>
          </cell>
          <cell r="E35" t="str">
            <v/>
          </cell>
          <cell r="F35" t="str">
            <v/>
          </cell>
          <cell r="G35" t="str">
            <v/>
          </cell>
          <cell r="I35" t="str">
            <v/>
          </cell>
        </row>
        <row r="36">
          <cell r="B36" t="str">
            <v>01.02.00.00</v>
          </cell>
          <cell r="C36" t="str">
            <v>Placas de Obra</v>
          </cell>
          <cell r="E36" t="str">
            <v/>
          </cell>
          <cell r="F36" t="str">
            <v/>
          </cell>
          <cell r="G36" t="str">
            <v/>
          </cell>
          <cell r="I36" t="str">
            <v/>
          </cell>
        </row>
        <row r="37">
          <cell r="B37" t="str">
            <v>01.02.00.03</v>
          </cell>
          <cell r="C37" t="str">
            <v>Placa da Corsan - 6m²</v>
          </cell>
          <cell r="D37" t="str">
            <v>un</v>
          </cell>
          <cell r="E37">
            <v>1800</v>
          </cell>
          <cell r="F37">
            <v>99.06</v>
          </cell>
          <cell r="G37">
            <v>0</v>
          </cell>
          <cell r="H37">
            <v>1899.06</v>
          </cell>
          <cell r="I37">
            <v>2354.83</v>
          </cell>
        </row>
        <row r="38">
          <cell r="B38" t="str">
            <v>01.02.00.04</v>
          </cell>
          <cell r="C38" t="str">
            <v>Placa do agente financiador - 3m²</v>
          </cell>
          <cell r="D38" t="str">
            <v>un</v>
          </cell>
          <cell r="E38">
            <v>900</v>
          </cell>
          <cell r="F38">
            <v>49.53</v>
          </cell>
          <cell r="G38">
            <v>0</v>
          </cell>
          <cell r="H38">
            <v>949.53</v>
          </cell>
          <cell r="I38">
            <v>1177.42</v>
          </cell>
        </row>
        <row r="39">
          <cell r="B39" t="str">
            <v>01.02.00.07</v>
          </cell>
          <cell r="C39" t="str">
            <v>Placa de licenciamento ambiental - 2 m²</v>
          </cell>
          <cell r="D39" t="str">
            <v>un</v>
          </cell>
          <cell r="E39">
            <v>600</v>
          </cell>
          <cell r="F39">
            <v>33.020000000000003</v>
          </cell>
          <cell r="G39">
            <v>0</v>
          </cell>
          <cell r="H39">
            <v>633.02</v>
          </cell>
          <cell r="I39">
            <v>784.94</v>
          </cell>
        </row>
        <row r="40">
          <cell r="C40" t="str">
            <v/>
          </cell>
          <cell r="E40" t="str">
            <v/>
          </cell>
          <cell r="F40" t="str">
            <v/>
          </cell>
          <cell r="G40" t="str">
            <v/>
          </cell>
          <cell r="I40" t="str">
            <v/>
          </cell>
        </row>
        <row r="41">
          <cell r="B41" t="str">
            <v>01.03.00.00</v>
          </cell>
          <cell r="C41" t="str">
            <v>Mobilização e Desmobilização</v>
          </cell>
          <cell r="E41" t="str">
            <v/>
          </cell>
          <cell r="F41" t="str">
            <v/>
          </cell>
          <cell r="G41" t="str">
            <v/>
          </cell>
          <cell r="I41" t="str">
            <v/>
          </cell>
        </row>
        <row r="42">
          <cell r="B42" t="str">
            <v>01.03.00.11</v>
          </cell>
          <cell r="C42" t="str">
            <v>Mobilização para Canteiro de Obras tipo I</v>
          </cell>
          <cell r="D42" t="str">
            <v>un</v>
          </cell>
          <cell r="E42">
            <v>1</v>
          </cell>
          <cell r="F42">
            <v>0</v>
          </cell>
          <cell r="G42">
            <v>21829.13</v>
          </cell>
          <cell r="H42">
            <v>21829.13</v>
          </cell>
          <cell r="I42">
            <v>27068.12</v>
          </cell>
        </row>
        <row r="43">
          <cell r="B43" t="str">
            <v>01.03.00.12</v>
          </cell>
          <cell r="C43" t="str">
            <v>Mobilização para Canteiro de Obras tipo II</v>
          </cell>
          <cell r="D43" t="str">
            <v>un</v>
          </cell>
          <cell r="E43">
            <v>0</v>
          </cell>
          <cell r="F43">
            <v>0</v>
          </cell>
          <cell r="G43">
            <v>26380.13</v>
          </cell>
          <cell r="H43">
            <v>26380.13</v>
          </cell>
          <cell r="I43">
            <v>32711.360000000001</v>
          </cell>
        </row>
        <row r="44">
          <cell r="B44" t="str">
            <v>01.03.00.13</v>
          </cell>
          <cell r="C44" t="str">
            <v>Mobilização para Canteiro de Obras tipo III</v>
          </cell>
          <cell r="D44" t="str">
            <v>un</v>
          </cell>
          <cell r="E44">
            <v>0</v>
          </cell>
          <cell r="F44">
            <v>0</v>
          </cell>
          <cell r="G44">
            <v>29455.13</v>
          </cell>
          <cell r="H44">
            <v>29455.13</v>
          </cell>
          <cell r="I44">
            <v>36524.36</v>
          </cell>
        </row>
        <row r="45">
          <cell r="B45" t="str">
            <v>01.03.00.14</v>
          </cell>
          <cell r="C45" t="str">
            <v>Mobilização para Canteiro de Obras tipo IV</v>
          </cell>
          <cell r="D45" t="str">
            <v>un</v>
          </cell>
          <cell r="E45">
            <v>0</v>
          </cell>
          <cell r="F45">
            <v>0</v>
          </cell>
          <cell r="G45">
            <v>36589.129999999997</v>
          </cell>
          <cell r="H45">
            <v>36589.129999999997</v>
          </cell>
          <cell r="I45">
            <v>45370.52</v>
          </cell>
        </row>
        <row r="46">
          <cell r="B46" t="str">
            <v>01.03.00.15</v>
          </cell>
          <cell r="C46" t="str">
            <v>Mobilização para Canteiro de Obras tipo V</v>
          </cell>
          <cell r="D46" t="str">
            <v>un</v>
          </cell>
          <cell r="E46">
            <v>0</v>
          </cell>
          <cell r="F46">
            <v>0</v>
          </cell>
          <cell r="G46">
            <v>47167.13</v>
          </cell>
          <cell r="H46">
            <v>47167.13</v>
          </cell>
          <cell r="I46">
            <v>58487.24</v>
          </cell>
        </row>
        <row r="47">
          <cell r="B47" t="str">
            <v>01.03.00.21</v>
          </cell>
          <cell r="C47" t="str">
            <v>Desmobilização para Canteiro de Obras tipo I</v>
          </cell>
          <cell r="D47" t="str">
            <v>un</v>
          </cell>
          <cell r="E47">
            <v>0</v>
          </cell>
          <cell r="F47">
            <v>0</v>
          </cell>
          <cell r="G47">
            <v>12235.13</v>
          </cell>
          <cell r="H47">
            <v>12235.13</v>
          </cell>
          <cell r="I47">
            <v>15171.56</v>
          </cell>
        </row>
        <row r="48">
          <cell r="B48" t="str">
            <v>01.03.00.22</v>
          </cell>
          <cell r="C48" t="str">
            <v>Desmobilização para Canteiro de Obras tipo II</v>
          </cell>
          <cell r="D48" t="str">
            <v>un</v>
          </cell>
          <cell r="E48">
            <v>0</v>
          </cell>
          <cell r="F48">
            <v>0</v>
          </cell>
          <cell r="G48">
            <v>14203.13</v>
          </cell>
          <cell r="H48">
            <v>14203.13</v>
          </cell>
          <cell r="I48">
            <v>17611.88</v>
          </cell>
        </row>
        <row r="49">
          <cell r="B49" t="str">
            <v>01.03.00.23</v>
          </cell>
          <cell r="C49" t="str">
            <v>Desmobilização para Canteiro de Obras tipo III</v>
          </cell>
          <cell r="D49" t="str">
            <v>un</v>
          </cell>
          <cell r="E49">
            <v>0</v>
          </cell>
          <cell r="F49">
            <v>0</v>
          </cell>
          <cell r="G49">
            <v>15433.13</v>
          </cell>
          <cell r="H49">
            <v>15433.13</v>
          </cell>
          <cell r="I49">
            <v>19137.080000000002</v>
          </cell>
        </row>
        <row r="50">
          <cell r="B50" t="str">
            <v>01.03.00.24</v>
          </cell>
          <cell r="C50" t="str">
            <v>Desmobilização para Canteiro de Obras tipo IV</v>
          </cell>
          <cell r="D50" t="str">
            <v>un</v>
          </cell>
          <cell r="E50">
            <v>0</v>
          </cell>
          <cell r="F50">
            <v>0</v>
          </cell>
          <cell r="G50">
            <v>17770.13</v>
          </cell>
          <cell r="H50">
            <v>17770.13</v>
          </cell>
          <cell r="I50">
            <v>22034.959999999999</v>
          </cell>
        </row>
        <row r="51">
          <cell r="B51" t="str">
            <v>01.03.00.25</v>
          </cell>
          <cell r="C51" t="str">
            <v>Desmobilização para Canteiro de Obras tipo V</v>
          </cell>
          <cell r="D51" t="str">
            <v>un</v>
          </cell>
          <cell r="E51">
            <v>0</v>
          </cell>
          <cell r="F51">
            <v>0</v>
          </cell>
          <cell r="G51">
            <v>22444.13</v>
          </cell>
          <cell r="H51">
            <v>22444.13</v>
          </cell>
          <cell r="I51">
            <v>27830.720000000001</v>
          </cell>
        </row>
        <row r="52">
          <cell r="C52" t="str">
            <v/>
          </cell>
          <cell r="E52" t="str">
            <v/>
          </cell>
          <cell r="F52" t="str">
            <v/>
          </cell>
          <cell r="G52" t="str">
            <v/>
          </cell>
          <cell r="I52" t="str">
            <v/>
          </cell>
        </row>
        <row r="53">
          <cell r="B53" t="str">
            <v>01.04.00.00</v>
          </cell>
          <cell r="C53" t="str">
            <v>Operação e Supervisão do Canteiro</v>
          </cell>
          <cell r="E53" t="str">
            <v/>
          </cell>
          <cell r="F53" t="str">
            <v/>
          </cell>
          <cell r="G53" t="str">
            <v/>
          </cell>
          <cell r="I53" t="str">
            <v/>
          </cell>
        </row>
        <row r="54">
          <cell r="B54" t="str">
            <v>01.04.01.10</v>
          </cell>
          <cell r="C54" t="str">
            <v>Carga e descarga de entulho</v>
          </cell>
          <cell r="D54" t="str">
            <v>m3</v>
          </cell>
          <cell r="E54">
            <v>0.43000000000000005</v>
          </cell>
          <cell r="F54">
            <v>3.84</v>
          </cell>
          <cell r="G54">
            <v>1.57</v>
          </cell>
          <cell r="H54">
            <v>5.8400000000000007</v>
          </cell>
          <cell r="I54">
            <v>7.24</v>
          </cell>
        </row>
        <row r="55">
          <cell r="B55" t="str">
            <v>01.04.01.21</v>
          </cell>
          <cell r="C55" t="str">
            <v>Transporte de entulho a 1 km</v>
          </cell>
          <cell r="D55" t="str">
            <v>m3</v>
          </cell>
          <cell r="E55">
            <v>0.97</v>
          </cell>
          <cell r="F55">
            <v>0.42</v>
          </cell>
          <cell r="G55">
            <v>0.77</v>
          </cell>
          <cell r="H55">
            <v>2.16</v>
          </cell>
          <cell r="I55">
            <v>2.68</v>
          </cell>
        </row>
        <row r="56">
          <cell r="B56" t="str">
            <v>01.04.01.22</v>
          </cell>
          <cell r="C56" t="str">
            <v>Transporte de entulho a 2 km</v>
          </cell>
          <cell r="D56" t="str">
            <v>m3</v>
          </cell>
          <cell r="E56">
            <v>1.39</v>
          </cell>
          <cell r="F56">
            <v>0.59</v>
          </cell>
          <cell r="G56">
            <v>1.1000000000000001</v>
          </cell>
          <cell r="H56">
            <v>3.08</v>
          </cell>
          <cell r="I56">
            <v>3.82</v>
          </cell>
        </row>
        <row r="57">
          <cell r="B57" t="str">
            <v>01.04.01.23</v>
          </cell>
          <cell r="C57" t="str">
            <v>Transporte de entulho a 3 km</v>
          </cell>
          <cell r="D57" t="str">
            <v>m3</v>
          </cell>
          <cell r="E57">
            <v>1.67</v>
          </cell>
          <cell r="F57">
            <v>0.71</v>
          </cell>
          <cell r="G57">
            <v>1.32</v>
          </cell>
          <cell r="H57">
            <v>3.7</v>
          </cell>
          <cell r="I57">
            <v>4.59</v>
          </cell>
        </row>
        <row r="58">
          <cell r="B58" t="str">
            <v>01.04.01.25</v>
          </cell>
          <cell r="C58" t="str">
            <v>Transporte de entulho a 5 km</v>
          </cell>
          <cell r="D58" t="str">
            <v>m3</v>
          </cell>
          <cell r="E58">
            <v>2.16</v>
          </cell>
          <cell r="F58">
            <v>0.92</v>
          </cell>
          <cell r="G58">
            <v>1.71</v>
          </cell>
          <cell r="H58">
            <v>4.79</v>
          </cell>
          <cell r="I58">
            <v>5.94</v>
          </cell>
        </row>
        <row r="59">
          <cell r="B59" t="str">
            <v>01.04.01.27</v>
          </cell>
          <cell r="C59" t="str">
            <v>Transporte de entulho a 7 km</v>
          </cell>
          <cell r="D59" t="str">
            <v>m3</v>
          </cell>
          <cell r="E59">
            <v>2.57</v>
          </cell>
          <cell r="F59">
            <v>1.1000000000000001</v>
          </cell>
          <cell r="G59">
            <v>2.0299999999999998</v>
          </cell>
          <cell r="H59">
            <v>5.6999999999999993</v>
          </cell>
          <cell r="I59">
            <v>7.07</v>
          </cell>
        </row>
        <row r="60">
          <cell r="B60" t="str">
            <v>01.04.01.30</v>
          </cell>
          <cell r="C60" t="str">
            <v>Transporte de entulho a 10 km</v>
          </cell>
          <cell r="D60" t="str">
            <v>m3</v>
          </cell>
          <cell r="E60">
            <v>3.09</v>
          </cell>
          <cell r="F60">
            <v>1.32</v>
          </cell>
          <cell r="G60">
            <v>2.44</v>
          </cell>
          <cell r="H60">
            <v>6.85</v>
          </cell>
          <cell r="I60">
            <v>8.49</v>
          </cell>
        </row>
        <row r="61">
          <cell r="B61" t="str">
            <v>01.04.02.10</v>
          </cell>
          <cell r="C61" t="str">
            <v>Administração local</v>
          </cell>
          <cell r="D61" t="str">
            <v>un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</row>
        <row r="62">
          <cell r="B62" t="str">
            <v>01.04.03.01</v>
          </cell>
          <cell r="C62" t="str">
            <v>Vigilância diurna</v>
          </cell>
          <cell r="D62" t="str">
            <v>h</v>
          </cell>
          <cell r="E62">
            <v>0</v>
          </cell>
          <cell r="F62">
            <v>12.95</v>
          </cell>
          <cell r="G62">
            <v>3.9099999999999997</v>
          </cell>
          <cell r="H62">
            <v>16.86</v>
          </cell>
          <cell r="I62">
            <v>20.91</v>
          </cell>
        </row>
        <row r="63">
          <cell r="B63" t="str">
            <v>01.04.03.02</v>
          </cell>
          <cell r="C63" t="str">
            <v>Vigilância noturna (das 22 horas às 5 horas)</v>
          </cell>
          <cell r="D63" t="str">
            <v>h</v>
          </cell>
          <cell r="E63">
            <v>0</v>
          </cell>
          <cell r="F63">
            <v>17.73</v>
          </cell>
          <cell r="G63">
            <v>3.9099999999999997</v>
          </cell>
          <cell r="H63">
            <v>21.64</v>
          </cell>
          <cell r="I63">
            <v>26.83</v>
          </cell>
        </row>
        <row r="64">
          <cell r="C64" t="str">
            <v/>
          </cell>
          <cell r="E64" t="str">
            <v/>
          </cell>
          <cell r="F64" t="str">
            <v/>
          </cell>
          <cell r="G64" t="str">
            <v/>
          </cell>
          <cell r="I64" t="str">
            <v/>
          </cell>
        </row>
        <row r="65">
          <cell r="B65" t="str">
            <v>02.00.00.00</v>
          </cell>
          <cell r="C65" t="str">
            <v>SERVIÇOS TÉCNICOS</v>
          </cell>
          <cell r="E65" t="str">
            <v/>
          </cell>
          <cell r="F65" t="str">
            <v/>
          </cell>
          <cell r="G65" t="str">
            <v/>
          </cell>
          <cell r="I65" t="str">
            <v/>
          </cell>
        </row>
        <row r="66">
          <cell r="B66" t="str">
            <v>02.01.00.00</v>
          </cell>
          <cell r="C66" t="str">
            <v>Projetos Complementares</v>
          </cell>
          <cell r="E66" t="str">
            <v/>
          </cell>
          <cell r="F66" t="str">
            <v/>
          </cell>
          <cell r="G66" t="str">
            <v/>
          </cell>
          <cell r="I66" t="str">
            <v/>
          </cell>
        </row>
        <row r="67">
          <cell r="C67" t="str">
            <v/>
          </cell>
          <cell r="E67" t="str">
            <v/>
          </cell>
          <cell r="F67" t="str">
            <v/>
          </cell>
          <cell r="G67" t="str">
            <v/>
          </cell>
          <cell r="I67" t="str">
            <v/>
          </cell>
        </row>
        <row r="68">
          <cell r="B68" t="str">
            <v>02.02.00.00</v>
          </cell>
          <cell r="C68" t="str">
            <v>Controle Tecnológico</v>
          </cell>
          <cell r="E68" t="str">
            <v/>
          </cell>
          <cell r="F68" t="str">
            <v/>
          </cell>
          <cell r="G68" t="str">
            <v/>
          </cell>
          <cell r="I68" t="str">
            <v/>
          </cell>
        </row>
        <row r="69">
          <cell r="B69" t="str">
            <v>02.02.00.11</v>
          </cell>
          <cell r="C69" t="str">
            <v>Dosagem do concreto e ensaios conforme as normas da ABNT</v>
          </cell>
          <cell r="D69" t="str">
            <v>un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</row>
        <row r="70">
          <cell r="B70" t="str">
            <v>02.02.01.10</v>
          </cell>
          <cell r="C70" t="str">
            <v>Teste hidráulico em rede de esgoto com bola de isopor</v>
          </cell>
          <cell r="D70" t="str">
            <v>m</v>
          </cell>
          <cell r="E70">
            <v>0.14000000000000001</v>
          </cell>
          <cell r="F70">
            <v>0.41</v>
          </cell>
          <cell r="G70">
            <v>0.71</v>
          </cell>
          <cell r="H70">
            <v>1.2600000000000002</v>
          </cell>
          <cell r="I70">
            <v>1.56</v>
          </cell>
        </row>
        <row r="71">
          <cell r="C71" t="str">
            <v/>
          </cell>
          <cell r="E71" t="str">
            <v/>
          </cell>
          <cell r="F71" t="str">
            <v/>
          </cell>
          <cell r="G71" t="str">
            <v/>
          </cell>
          <cell r="I71" t="str">
            <v/>
          </cell>
        </row>
        <row r="72">
          <cell r="B72" t="str">
            <v>02.03.00.00</v>
          </cell>
          <cell r="C72" t="str">
            <v>Sondagens</v>
          </cell>
          <cell r="E72" t="str">
            <v/>
          </cell>
          <cell r="F72" t="str">
            <v/>
          </cell>
          <cell r="G72" t="str">
            <v/>
          </cell>
          <cell r="I72" t="str">
            <v/>
          </cell>
        </row>
        <row r="73">
          <cell r="B73" t="str">
            <v>02.03.00.10</v>
          </cell>
          <cell r="C73" t="str">
            <v>Mobilização e desmobilização para serviços de sondagem rotativa até 150 km</v>
          </cell>
          <cell r="D73" t="str">
            <v>un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</row>
        <row r="74">
          <cell r="B74" t="str">
            <v>02.03.00.20</v>
          </cell>
          <cell r="C74" t="str">
            <v>Mobilização e desmobilização para serviços de sondagem rotativa de 151 a 300 km</v>
          </cell>
          <cell r="D74" t="str">
            <v>un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</row>
        <row r="75">
          <cell r="B75" t="str">
            <v>02.03.00.30</v>
          </cell>
          <cell r="C75" t="str">
            <v>Mobilização e desmobilização para serviços de sondagem rotativa acima de 300 km</v>
          </cell>
          <cell r="D75" t="str">
            <v>un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</row>
        <row r="76">
          <cell r="B76" t="str">
            <v>02.03.00.40</v>
          </cell>
          <cell r="C76" t="str">
            <v>Mobilização e desmobilização para serviços de sondagem a percussão/trado</v>
          </cell>
          <cell r="D76" t="str">
            <v>un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</row>
        <row r="77">
          <cell r="B77" t="str">
            <v>02.03.01.10</v>
          </cell>
          <cell r="C77" t="str">
            <v>Sondagem a percussão</v>
          </cell>
          <cell r="D77" t="str">
            <v>m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</row>
        <row r="78">
          <cell r="B78" t="str">
            <v>02.03.02.10</v>
          </cell>
          <cell r="C78" t="str">
            <v>Sondagem rotativa - execução em solo com ensaio SPT</v>
          </cell>
          <cell r="D78" t="str">
            <v>m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</row>
        <row r="79">
          <cell r="B79" t="str">
            <v>02.03.02.20</v>
          </cell>
          <cell r="C79" t="str">
            <v>Sondagem rotativa - execução em solo com medida SPT e torque</v>
          </cell>
          <cell r="D79" t="str">
            <v>m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</row>
        <row r="80">
          <cell r="B80" t="str">
            <v>02.03.02.30</v>
          </cell>
          <cell r="C80" t="str">
            <v>Sondagem rotativa - execução em rocha alterada</v>
          </cell>
          <cell r="D80" t="str">
            <v>m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</row>
        <row r="81">
          <cell r="B81" t="str">
            <v>02.03.02.40</v>
          </cell>
          <cell r="C81" t="str">
            <v>Sondagem rotativa - execução em rocha sedimentar</v>
          </cell>
          <cell r="D81" t="str">
            <v>m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</row>
        <row r="82">
          <cell r="B82" t="str">
            <v>02.03.02.50</v>
          </cell>
          <cell r="C82" t="str">
            <v>Sondagem rotativa - execução em rocha magmática (basalto)</v>
          </cell>
          <cell r="D82" t="str">
            <v>m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</row>
        <row r="83">
          <cell r="B83" t="str">
            <v>02.03.02.60</v>
          </cell>
          <cell r="C83" t="str">
            <v>Sondagem rotativa - execução em rocha magmática (granito)</v>
          </cell>
          <cell r="D83" t="str">
            <v>m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</row>
        <row r="84">
          <cell r="B84" t="str">
            <v>02.03.03.10</v>
          </cell>
          <cell r="C84" t="str">
            <v>Sondagem a trado</v>
          </cell>
          <cell r="D84" t="str">
            <v>m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</row>
        <row r="85">
          <cell r="C85" t="str">
            <v/>
          </cell>
          <cell r="E85" t="str">
            <v/>
          </cell>
          <cell r="F85" t="str">
            <v/>
          </cell>
          <cell r="G85" t="str">
            <v/>
          </cell>
          <cell r="I85" t="str">
            <v/>
          </cell>
        </row>
        <row r="86">
          <cell r="B86" t="str">
            <v>02.04.00.00</v>
          </cell>
          <cell r="C86" t="str">
            <v>Locação e Cadastro</v>
          </cell>
          <cell r="E86" t="str">
            <v/>
          </cell>
          <cell r="F86" t="str">
            <v/>
          </cell>
          <cell r="G86" t="str">
            <v/>
          </cell>
          <cell r="I86" t="str">
            <v/>
          </cell>
        </row>
        <row r="87">
          <cell r="B87" t="str">
            <v>02.04.01.10</v>
          </cell>
          <cell r="C87" t="str">
            <v>Locação para obras de condutos forçados</v>
          </cell>
          <cell r="D87" t="str">
            <v>m</v>
          </cell>
          <cell r="E87">
            <v>0</v>
          </cell>
          <cell r="F87">
            <v>0.28000000000000003</v>
          </cell>
          <cell r="G87">
            <v>6.9999999999999993E-2</v>
          </cell>
          <cell r="H87">
            <v>0.35000000000000003</v>
          </cell>
          <cell r="I87">
            <v>0.43</v>
          </cell>
        </row>
        <row r="88">
          <cell r="B88" t="str">
            <v>02.04.01.20</v>
          </cell>
          <cell r="C88" t="str">
            <v>Locação e nivelamento para obras de condutos livres</v>
          </cell>
          <cell r="D88" t="str">
            <v>m</v>
          </cell>
          <cell r="E88">
            <v>0</v>
          </cell>
          <cell r="F88">
            <v>1.07</v>
          </cell>
          <cell r="G88">
            <v>0.19</v>
          </cell>
          <cell r="H88">
            <v>1.26</v>
          </cell>
          <cell r="I88">
            <v>1.56</v>
          </cell>
        </row>
        <row r="89">
          <cell r="B89" t="str">
            <v>02.04.01.30</v>
          </cell>
          <cell r="C89" t="str">
            <v>Locação de obras localizadas</v>
          </cell>
          <cell r="D89" t="str">
            <v>m2</v>
          </cell>
          <cell r="E89">
            <v>2.08</v>
          </cell>
          <cell r="F89">
            <v>2.91</v>
          </cell>
          <cell r="G89">
            <v>0</v>
          </cell>
          <cell r="H89">
            <v>4.99</v>
          </cell>
          <cell r="I89">
            <v>6.19</v>
          </cell>
        </row>
        <row r="90">
          <cell r="B90" t="str">
            <v>02.04.01.31</v>
          </cell>
          <cell r="C90" t="str">
            <v>Locação de muros ou cercas</v>
          </cell>
          <cell r="D90" t="str">
            <v>m</v>
          </cell>
          <cell r="E90">
            <v>0.48</v>
          </cell>
          <cell r="F90">
            <v>3.63</v>
          </cell>
          <cell r="G90">
            <v>0</v>
          </cell>
          <cell r="H90">
            <v>4.1099999999999994</v>
          </cell>
          <cell r="I90">
            <v>5.0999999999999996</v>
          </cell>
        </row>
        <row r="91">
          <cell r="B91" t="str">
            <v>02.04.01.40</v>
          </cell>
          <cell r="C91" t="str">
            <v>Locação e nivelamento de obras localizadas</v>
          </cell>
          <cell r="D91" t="str">
            <v>m2</v>
          </cell>
          <cell r="E91">
            <v>2.08</v>
          </cell>
          <cell r="F91">
            <v>3.73</v>
          </cell>
          <cell r="G91">
            <v>0.14000000000000001</v>
          </cell>
          <cell r="H91">
            <v>5.9500000000000011</v>
          </cell>
          <cell r="I91">
            <v>7.38</v>
          </cell>
        </row>
        <row r="92">
          <cell r="B92" t="str">
            <v>02.04.01.50</v>
          </cell>
          <cell r="C92" t="str">
            <v>Locação e nivelamento para ramais prediais de esgotos</v>
          </cell>
          <cell r="D92" t="str">
            <v>m</v>
          </cell>
          <cell r="E92">
            <v>0</v>
          </cell>
          <cell r="F92">
            <v>0.74</v>
          </cell>
          <cell r="G92">
            <v>0.12</v>
          </cell>
          <cell r="H92">
            <v>0.8600000000000001</v>
          </cell>
          <cell r="I92">
            <v>1.07</v>
          </cell>
        </row>
        <row r="93">
          <cell r="B93" t="str">
            <v>02.04.02.10</v>
          </cell>
          <cell r="C93" t="str">
            <v>Cadastro e desenho para obras de condutos forçados</v>
          </cell>
          <cell r="D93" t="str">
            <v>m</v>
          </cell>
          <cell r="E93">
            <v>0.03</v>
          </cell>
          <cell r="F93">
            <v>0.32</v>
          </cell>
          <cell r="G93">
            <v>0.05</v>
          </cell>
          <cell r="H93">
            <v>0.39999999999999997</v>
          </cell>
          <cell r="I93">
            <v>0.5</v>
          </cell>
        </row>
        <row r="94">
          <cell r="B94" t="str">
            <v>02.04.02.20</v>
          </cell>
          <cell r="C94" t="str">
            <v>Cadastro e desenho para obras de condutos livres</v>
          </cell>
          <cell r="D94" t="str">
            <v>m</v>
          </cell>
          <cell r="E94">
            <v>0.03</v>
          </cell>
          <cell r="F94">
            <v>0.74</v>
          </cell>
          <cell r="G94">
            <v>7.0000000000000007E-2</v>
          </cell>
          <cell r="H94">
            <v>0.84000000000000008</v>
          </cell>
          <cell r="I94">
            <v>1.04</v>
          </cell>
        </row>
        <row r="95">
          <cell r="B95" t="str">
            <v>02.04.02.30</v>
          </cell>
          <cell r="C95" t="str">
            <v>Cadastro e desenho para ligações prediais</v>
          </cell>
          <cell r="D95" t="str">
            <v>m</v>
          </cell>
          <cell r="E95">
            <v>0.03</v>
          </cell>
          <cell r="F95">
            <v>1.1199999999999999</v>
          </cell>
          <cell r="G95">
            <v>0.04</v>
          </cell>
          <cell r="H95">
            <v>1.19</v>
          </cell>
          <cell r="I95">
            <v>1.48</v>
          </cell>
        </row>
        <row r="96">
          <cell r="B96" t="str">
            <v>02.04.02.40</v>
          </cell>
          <cell r="C96" t="str">
            <v>Cadastro e desenho para obras localizadas</v>
          </cell>
          <cell r="D96" t="str">
            <v>m2</v>
          </cell>
          <cell r="E96">
            <v>0.18</v>
          </cell>
          <cell r="F96">
            <v>4.57</v>
          </cell>
          <cell r="G96">
            <v>0</v>
          </cell>
          <cell r="H96">
            <v>4.75</v>
          </cell>
          <cell r="I96">
            <v>5.89</v>
          </cell>
        </row>
        <row r="97">
          <cell r="C97" t="str">
            <v/>
          </cell>
          <cell r="E97" t="str">
            <v/>
          </cell>
          <cell r="F97" t="str">
            <v/>
          </cell>
          <cell r="G97" t="str">
            <v/>
          </cell>
          <cell r="I97" t="str">
            <v/>
          </cell>
        </row>
        <row r="98">
          <cell r="B98" t="str">
            <v>03.00.00.00</v>
          </cell>
          <cell r="C98" t="str">
            <v>SERVIÇOS PRELIMINARES</v>
          </cell>
          <cell r="E98" t="str">
            <v/>
          </cell>
          <cell r="F98" t="str">
            <v/>
          </cell>
          <cell r="G98" t="str">
            <v/>
          </cell>
          <cell r="I98" t="str">
            <v/>
          </cell>
        </row>
        <row r="99">
          <cell r="B99" t="str">
            <v>03.01.00.00</v>
          </cell>
          <cell r="C99" t="str">
            <v>Preparo do Terreno</v>
          </cell>
          <cell r="E99" t="str">
            <v/>
          </cell>
          <cell r="F99" t="str">
            <v/>
          </cell>
          <cell r="G99" t="str">
            <v/>
          </cell>
          <cell r="I99" t="str">
            <v/>
          </cell>
        </row>
        <row r="100">
          <cell r="B100" t="str">
            <v>03.01.00.10</v>
          </cell>
          <cell r="C100" t="str">
            <v>Limpeza manual do terreno</v>
          </cell>
          <cell r="D100" t="str">
            <v>m2</v>
          </cell>
          <cell r="E100">
            <v>0</v>
          </cell>
          <cell r="F100">
            <v>4.13</v>
          </cell>
          <cell r="G100">
            <v>0</v>
          </cell>
          <cell r="H100">
            <v>4.13</v>
          </cell>
          <cell r="I100">
            <v>5.12</v>
          </cell>
        </row>
        <row r="101">
          <cell r="B101" t="str">
            <v>03.01.00.20</v>
          </cell>
          <cell r="C101" t="str">
            <v>Limpeza mecanizada do terreno</v>
          </cell>
          <cell r="D101" t="str">
            <v>m2</v>
          </cell>
          <cell r="E101">
            <v>0</v>
          </cell>
          <cell r="F101">
            <v>0.02</v>
          </cell>
          <cell r="G101">
            <v>0.3</v>
          </cell>
          <cell r="H101">
            <v>0.32</v>
          </cell>
          <cell r="I101">
            <v>0.4</v>
          </cell>
        </row>
        <row r="102">
          <cell r="B102" t="str">
            <v>03.01.00.30</v>
          </cell>
          <cell r="C102" t="str">
            <v>Destocamento mecânico de árvores diâmetro de 15 a 40 cm</v>
          </cell>
          <cell r="D102" t="str">
            <v>un</v>
          </cell>
          <cell r="E102">
            <v>0.41</v>
          </cell>
          <cell r="F102">
            <v>6.49</v>
          </cell>
          <cell r="G102">
            <v>14.18</v>
          </cell>
          <cell r="H102">
            <v>21.08</v>
          </cell>
          <cell r="I102">
            <v>26.14</v>
          </cell>
        </row>
        <row r="103">
          <cell r="C103" t="str">
            <v/>
          </cell>
          <cell r="I103" t="str">
            <v/>
          </cell>
        </row>
        <row r="104">
          <cell r="B104" t="str">
            <v>03.02.00.00</v>
          </cell>
          <cell r="C104" t="str">
            <v>Trânsito e Segurança</v>
          </cell>
          <cell r="I104" t="str">
            <v/>
          </cell>
        </row>
        <row r="105">
          <cell r="B105" t="str">
            <v>03.02.00.10</v>
          </cell>
          <cell r="C105" t="str">
            <v>Sinalização com cavaletes, placas e cones</v>
          </cell>
          <cell r="D105" t="str">
            <v>m</v>
          </cell>
          <cell r="E105">
            <v>0.82000000000000006</v>
          </cell>
          <cell r="F105">
            <v>0.33</v>
          </cell>
          <cell r="G105">
            <v>0</v>
          </cell>
          <cell r="H105">
            <v>1.1500000000000001</v>
          </cell>
          <cell r="I105">
            <v>1.43</v>
          </cell>
        </row>
        <row r="106">
          <cell r="B106" t="str">
            <v>03.02.00.20</v>
          </cell>
          <cell r="C106" t="str">
            <v>Sinalização luminosa com cavaletes, placas e cones</v>
          </cell>
          <cell r="D106" t="str">
            <v>m</v>
          </cell>
          <cell r="E106">
            <v>1.4100000000000001</v>
          </cell>
          <cell r="F106">
            <v>0.88000000000000012</v>
          </cell>
          <cell r="G106">
            <v>0</v>
          </cell>
          <cell r="H106">
            <v>2.29</v>
          </cell>
          <cell r="I106">
            <v>2.84</v>
          </cell>
        </row>
        <row r="107">
          <cell r="B107" t="str">
            <v>03.02.00.30</v>
          </cell>
          <cell r="C107" t="str">
            <v>Tapume de proteção</v>
          </cell>
          <cell r="D107" t="str">
            <v>m2</v>
          </cell>
          <cell r="E107">
            <v>9.2800000000000011</v>
          </cell>
          <cell r="F107">
            <v>14.54</v>
          </cell>
          <cell r="G107">
            <v>0</v>
          </cell>
          <cell r="H107">
            <v>23.82</v>
          </cell>
          <cell r="I107">
            <v>29.54</v>
          </cell>
        </row>
        <row r="108">
          <cell r="B108" t="str">
            <v>03.02.00.35</v>
          </cell>
          <cell r="C108" t="str">
            <v>Tela plástica (PVC/PEAD) laranja, para sinalização e isolamento, incluso estrutura de fixação</v>
          </cell>
          <cell r="D108" t="str">
            <v>m</v>
          </cell>
          <cell r="E108">
            <v>0.25</v>
          </cell>
          <cell r="F108">
            <v>0.77000000000000013</v>
          </cell>
          <cell r="G108">
            <v>7.0000000000000007E-2</v>
          </cell>
          <cell r="H108">
            <v>1.0900000000000001</v>
          </cell>
          <cell r="I108">
            <v>1.35</v>
          </cell>
        </row>
        <row r="109">
          <cell r="B109" t="str">
            <v>03.02.00.40</v>
          </cell>
          <cell r="C109" t="str">
            <v>Passadiço de madeira 1,00 x 2,00 m</v>
          </cell>
          <cell r="D109" t="str">
            <v>un</v>
          </cell>
          <cell r="E109">
            <v>60.3</v>
          </cell>
          <cell r="F109">
            <v>36.35</v>
          </cell>
          <cell r="G109">
            <v>0</v>
          </cell>
          <cell r="H109">
            <v>96.65</v>
          </cell>
          <cell r="I109">
            <v>119.85</v>
          </cell>
        </row>
        <row r="110">
          <cell r="B110" t="str">
            <v>03.02.00.50</v>
          </cell>
          <cell r="C110" t="str">
            <v>Passadiço de aço, espessura 3/4" - 2,00 x 1,00 m</v>
          </cell>
          <cell r="D110" t="str">
            <v>un</v>
          </cell>
          <cell r="E110">
            <v>69.33</v>
          </cell>
          <cell r="F110">
            <v>44.230000000000004</v>
          </cell>
          <cell r="G110">
            <v>42.53</v>
          </cell>
          <cell r="H110">
            <v>156.08999999999997</v>
          </cell>
          <cell r="I110">
            <v>193.55</v>
          </cell>
        </row>
        <row r="111">
          <cell r="B111" t="str">
            <v>03.02.00.60</v>
          </cell>
          <cell r="C111" t="str">
            <v>Instalações sanitárias móveis para obras lineares</v>
          </cell>
          <cell r="D111" t="str">
            <v>m</v>
          </cell>
          <cell r="E111">
            <v>0.02</v>
          </cell>
          <cell r="F111">
            <v>0.02</v>
          </cell>
          <cell r="G111">
            <v>0.56000000000000005</v>
          </cell>
          <cell r="H111">
            <v>0.60000000000000009</v>
          </cell>
          <cell r="I111">
            <v>0.74</v>
          </cell>
        </row>
        <row r="112">
          <cell r="B112" t="str">
            <v>03.02.00.70</v>
          </cell>
          <cell r="C112" t="str">
            <v>Elevador, andaime metálico e plataforma para reservatório elevado 250 m³ até 10 m</v>
          </cell>
          <cell r="D112" t="str">
            <v>cj</v>
          </cell>
          <cell r="E112">
            <v>2220.7199999999998</v>
          </cell>
          <cell r="F112">
            <v>11978.92</v>
          </cell>
          <cell r="G112">
            <v>66382.040000000008</v>
          </cell>
          <cell r="H112">
            <v>80581.679999999993</v>
          </cell>
          <cell r="I112">
            <v>99921.279999999999</v>
          </cell>
        </row>
        <row r="113">
          <cell r="B113" t="str">
            <v>03.02.00.71</v>
          </cell>
          <cell r="C113" t="str">
            <v>Elevador, andaime metálico e plataforma para reservatório elevado 250 m³ até 15 m</v>
          </cell>
          <cell r="D113" t="str">
            <v>cj</v>
          </cell>
          <cell r="E113">
            <v>3331.08</v>
          </cell>
          <cell r="F113">
            <v>17968.600000000002</v>
          </cell>
          <cell r="G113">
            <v>74733.41</v>
          </cell>
          <cell r="H113">
            <v>96033.09</v>
          </cell>
          <cell r="I113">
            <v>119081.03</v>
          </cell>
        </row>
        <row r="114">
          <cell r="B114" t="str">
            <v>03.02.00.72</v>
          </cell>
          <cell r="C114" t="str">
            <v>Elevador, andaime metálico e plataforma para reservatório elevado 250 m³ até 20 m</v>
          </cell>
          <cell r="D114" t="str">
            <v>cj</v>
          </cell>
          <cell r="E114">
            <v>4441.4399999999996</v>
          </cell>
          <cell r="F114">
            <v>23958.27</v>
          </cell>
          <cell r="G114">
            <v>83084.76999999999</v>
          </cell>
          <cell r="H114">
            <v>111484.48</v>
          </cell>
          <cell r="I114">
            <v>138240.76</v>
          </cell>
        </row>
        <row r="115">
          <cell r="B115" t="str">
            <v>03.02.00.73</v>
          </cell>
          <cell r="C115" t="str">
            <v>Elevador, andaime metálico e plataforma para reservatório elevado 250 m³ até 25 m</v>
          </cell>
          <cell r="D115" t="str">
            <v>cj</v>
          </cell>
          <cell r="E115">
            <v>5551.8</v>
          </cell>
          <cell r="F115">
            <v>29947.94</v>
          </cell>
          <cell r="G115">
            <v>91436.13</v>
          </cell>
          <cell r="H115">
            <v>126935.87</v>
          </cell>
          <cell r="I115">
            <v>157400.48000000001</v>
          </cell>
        </row>
        <row r="116">
          <cell r="B116" t="str">
            <v>03.02.00.74</v>
          </cell>
          <cell r="C116" t="str">
            <v>Elevador, andaime metálico e plataforma para reservatório elevado 250 m³ até 30 m</v>
          </cell>
          <cell r="D116" t="str">
            <v>cj</v>
          </cell>
          <cell r="E116">
            <v>6662.16</v>
          </cell>
          <cell r="F116">
            <v>35937.19</v>
          </cell>
          <cell r="G116">
            <v>99786.81</v>
          </cell>
          <cell r="H116">
            <v>142386.16</v>
          </cell>
          <cell r="I116">
            <v>176558.84</v>
          </cell>
        </row>
        <row r="117">
          <cell r="B117" t="str">
            <v>03.02.00.75</v>
          </cell>
          <cell r="C117" t="str">
            <v>Elevador, andaime metálico e plataforma para reservatório elevado 250 m³ até 35 m</v>
          </cell>
          <cell r="D117" t="str">
            <v>cj</v>
          </cell>
          <cell r="E117">
            <v>7772.52</v>
          </cell>
          <cell r="F117">
            <v>41926.869999999995</v>
          </cell>
          <cell r="G117">
            <v>108138.18</v>
          </cell>
          <cell r="H117">
            <v>157837.57</v>
          </cell>
          <cell r="I117">
            <v>195718.59</v>
          </cell>
        </row>
        <row r="118">
          <cell r="B118" t="str">
            <v>03.02.00.80</v>
          </cell>
          <cell r="C118" t="str">
            <v>Elevador, andaime metálico e plataforma para reservatório elevado 500 m³ até 10 m</v>
          </cell>
          <cell r="D118" t="str">
            <v>cj</v>
          </cell>
          <cell r="E118">
            <v>3442.8</v>
          </cell>
          <cell r="F118">
            <v>18551.27</v>
          </cell>
          <cell r="G118">
            <v>75541.509999999995</v>
          </cell>
          <cell r="H118">
            <v>97535.58</v>
          </cell>
          <cell r="I118">
            <v>120944.12</v>
          </cell>
        </row>
        <row r="119">
          <cell r="B119" t="str">
            <v>03.02.00.81</v>
          </cell>
          <cell r="C119" t="str">
            <v>Elevador, andaime metálico e plataforma para reservatório elevado 500 m³ até 15 m</v>
          </cell>
          <cell r="D119" t="str">
            <v>cj</v>
          </cell>
          <cell r="E119">
            <v>5157.3599999999997</v>
          </cell>
          <cell r="F119">
            <v>27822.17</v>
          </cell>
          <cell r="G119">
            <v>88472.61</v>
          </cell>
          <cell r="H119">
            <v>121452.14</v>
          </cell>
          <cell r="I119">
            <v>150600.65</v>
          </cell>
        </row>
        <row r="120">
          <cell r="B120" t="str">
            <v>03.02.00.82</v>
          </cell>
          <cell r="C120" t="str">
            <v>Elevador, andaime metálico e plataforma para reservatório elevado 500 m³ até 20 m</v>
          </cell>
          <cell r="D120" t="str">
            <v>cj</v>
          </cell>
          <cell r="E120">
            <v>6876.48</v>
          </cell>
          <cell r="F120">
            <v>37095.949999999997</v>
          </cell>
          <cell r="G120">
            <v>101403.03</v>
          </cell>
          <cell r="H120">
            <v>145375.46000000002</v>
          </cell>
          <cell r="I120">
            <v>180265.57</v>
          </cell>
        </row>
        <row r="121">
          <cell r="B121" t="str">
            <v>03.02.00.83</v>
          </cell>
          <cell r="C121" t="str">
            <v>Elevador, andaime metálico e plataforma para reservatório elevado 500 m³ até 25 m</v>
          </cell>
          <cell r="D121" t="str">
            <v>cj</v>
          </cell>
          <cell r="E121">
            <v>8595.6</v>
          </cell>
          <cell r="F121">
            <v>46370.15</v>
          </cell>
          <cell r="G121">
            <v>114334.13</v>
          </cell>
          <cell r="H121">
            <v>169299.88</v>
          </cell>
          <cell r="I121">
            <v>209931.85</v>
          </cell>
        </row>
        <row r="122">
          <cell r="B122" t="str">
            <v>03.02.00.84</v>
          </cell>
          <cell r="C122" t="str">
            <v>Elevador, andaime metálico e plataforma para reservatório elevado 500 m³ até 30 m</v>
          </cell>
          <cell r="D122" t="str">
            <v>cj</v>
          </cell>
          <cell r="E122">
            <v>10314.719999999999</v>
          </cell>
          <cell r="F122">
            <v>55644.35</v>
          </cell>
          <cell r="G122">
            <v>127265.23</v>
          </cell>
          <cell r="H122">
            <v>193224.3</v>
          </cell>
          <cell r="I122">
            <v>239598.13</v>
          </cell>
        </row>
        <row r="123">
          <cell r="B123" t="str">
            <v>03.02.00.85</v>
          </cell>
          <cell r="C123" t="str">
            <v>Elevador, andaime metálico e plataforma para reservatório elevado 500 m³ até 35 m</v>
          </cell>
          <cell r="D123" t="str">
            <v>cj</v>
          </cell>
          <cell r="E123">
            <v>12033.84</v>
          </cell>
          <cell r="F123">
            <v>64918.119999999995</v>
          </cell>
          <cell r="G123">
            <v>140195.64000000001</v>
          </cell>
          <cell r="H123">
            <v>217147.6</v>
          </cell>
          <cell r="I123">
            <v>269263.02</v>
          </cell>
        </row>
        <row r="124">
          <cell r="B124" t="str">
            <v>03.02.00.90</v>
          </cell>
          <cell r="C124" t="str">
            <v>Elevador, andaime metálico e plataforma para reservatório elevado 1000 m³ até 10 m</v>
          </cell>
          <cell r="D124" t="str">
            <v>cj</v>
          </cell>
          <cell r="E124">
            <v>4842.72</v>
          </cell>
          <cell r="F124">
            <v>26122.219999999998</v>
          </cell>
          <cell r="G124">
            <v>86101.8</v>
          </cell>
          <cell r="H124">
            <v>117066.73999999999</v>
          </cell>
          <cell r="I124">
            <v>145162.76</v>
          </cell>
        </row>
        <row r="125">
          <cell r="B125" t="str">
            <v>03.02.00.91</v>
          </cell>
          <cell r="C125" t="str">
            <v>Elevador, andaime metálico e plataforma para reservatório elevado 1000 m³ até 15 m</v>
          </cell>
          <cell r="D125" t="str">
            <v>cj</v>
          </cell>
          <cell r="E125">
            <v>7264.08</v>
          </cell>
          <cell r="F125">
            <v>39183.54</v>
          </cell>
          <cell r="G125">
            <v>104313.04000000001</v>
          </cell>
          <cell r="H125">
            <v>150760.66</v>
          </cell>
          <cell r="I125">
            <v>186943.22</v>
          </cell>
        </row>
        <row r="126">
          <cell r="B126" t="str">
            <v>03.02.00.92</v>
          </cell>
          <cell r="C126" t="str">
            <v>Elevador, andaime metálico e plataforma para reservatório elevado 1000 m³ até 20 m</v>
          </cell>
          <cell r="D126" t="str">
            <v>cj</v>
          </cell>
          <cell r="E126">
            <v>9683.16</v>
          </cell>
          <cell r="F126">
            <v>52242.79</v>
          </cell>
          <cell r="G126">
            <v>122523.6</v>
          </cell>
          <cell r="H126">
            <v>184449.55</v>
          </cell>
          <cell r="I126">
            <v>228717.44</v>
          </cell>
        </row>
        <row r="127">
          <cell r="B127" t="str">
            <v>03.02.00.93</v>
          </cell>
          <cell r="C127" t="str">
            <v>Elevador, andaime metálico e plataforma para reservatório elevado 1000 m³ até 25 m</v>
          </cell>
          <cell r="D127" t="str">
            <v>cj</v>
          </cell>
          <cell r="E127">
            <v>12104.52</v>
          </cell>
          <cell r="F127">
            <v>65304.11</v>
          </cell>
          <cell r="G127">
            <v>140734.84</v>
          </cell>
          <cell r="H127">
            <v>218143.47</v>
          </cell>
          <cell r="I127">
            <v>270497.90000000002</v>
          </cell>
        </row>
        <row r="128">
          <cell r="B128" t="str">
            <v>03.02.00.94</v>
          </cell>
          <cell r="C128" t="str">
            <v>Elevador, andaime metálico e plataforma para reservatório elevado 1000 m³ até 30 m</v>
          </cell>
          <cell r="D128" t="str">
            <v>cj</v>
          </cell>
          <cell r="E128">
            <v>14525.88</v>
          </cell>
          <cell r="F128">
            <v>78365</v>
          </cell>
          <cell r="G128">
            <v>158945.39000000001</v>
          </cell>
          <cell r="H128">
            <v>251836.27</v>
          </cell>
          <cell r="I128">
            <v>312276.96999999997</v>
          </cell>
        </row>
        <row r="129">
          <cell r="B129" t="str">
            <v>03.02.00.95</v>
          </cell>
          <cell r="C129" t="str">
            <v>Elevador, andaime metálico e plataforma para reservatório elevado 1000 m³ até 35 m</v>
          </cell>
          <cell r="D129" t="str">
            <v>cj</v>
          </cell>
          <cell r="E129">
            <v>16947.240000000002</v>
          </cell>
          <cell r="F129">
            <v>91426.33</v>
          </cell>
          <cell r="G129">
            <v>177156.64</v>
          </cell>
          <cell r="H129">
            <v>285530.21000000002</v>
          </cell>
          <cell r="I129">
            <v>354057.46</v>
          </cell>
        </row>
        <row r="130">
          <cell r="B130" t="str">
            <v>03.02.01.10</v>
          </cell>
          <cell r="C130" t="str">
            <v>Escada modular em aço com piso auto acoplável para reservatório elevado - H = 0 a 10 m</v>
          </cell>
          <cell r="D130" t="str">
            <v>cj</v>
          </cell>
          <cell r="E130">
            <v>0</v>
          </cell>
          <cell r="F130">
            <v>4100.4799999999996</v>
          </cell>
          <cell r="G130">
            <v>7497.92</v>
          </cell>
          <cell r="H130">
            <v>11598.4</v>
          </cell>
          <cell r="I130">
            <v>14382.02</v>
          </cell>
        </row>
        <row r="131">
          <cell r="B131" t="str">
            <v>03.02.01.11</v>
          </cell>
          <cell r="C131" t="str">
            <v>Escada modular em aço com piso auto acoplável para reservatório elevado - H = 11 a 15 m</v>
          </cell>
          <cell r="D131" t="str">
            <v>cj</v>
          </cell>
          <cell r="E131">
            <v>0</v>
          </cell>
          <cell r="F131">
            <v>5828.48</v>
          </cell>
          <cell r="G131">
            <v>10197.92</v>
          </cell>
          <cell r="H131">
            <v>16026.4</v>
          </cell>
          <cell r="I131">
            <v>19872.740000000002</v>
          </cell>
        </row>
        <row r="132">
          <cell r="B132" t="str">
            <v>03.02.01.12</v>
          </cell>
          <cell r="C132" t="str">
            <v>Escada modular em aço com piso auto acoplável para reservatório elevado - H = 16 a 20 m</v>
          </cell>
          <cell r="D132" t="str">
            <v>cj</v>
          </cell>
          <cell r="E132">
            <v>0</v>
          </cell>
          <cell r="F132">
            <v>7556.48</v>
          </cell>
          <cell r="G132">
            <v>15597.92</v>
          </cell>
          <cell r="H132">
            <v>23154.400000000001</v>
          </cell>
          <cell r="I132">
            <v>28711.46</v>
          </cell>
        </row>
        <row r="133">
          <cell r="B133" t="str">
            <v>03.02.01.13</v>
          </cell>
          <cell r="C133" t="str">
            <v>Escada modular em aço com piso auto acoplável para reservatório elevado - H = 21 a 25 m</v>
          </cell>
          <cell r="D133" t="str">
            <v>cj</v>
          </cell>
          <cell r="E133">
            <v>0</v>
          </cell>
          <cell r="F133">
            <v>9284.48</v>
          </cell>
          <cell r="G133">
            <v>18972.919999999998</v>
          </cell>
          <cell r="H133">
            <v>28257.399999999998</v>
          </cell>
          <cell r="I133">
            <v>35039.18</v>
          </cell>
        </row>
        <row r="134">
          <cell r="B134" t="str">
            <v>03.02.01.14</v>
          </cell>
          <cell r="C134" t="str">
            <v>Escada modular em aço com piso auto acoplável para reservatório elevado - H = 26 a 30 m</v>
          </cell>
          <cell r="D134" t="str">
            <v>cj</v>
          </cell>
          <cell r="E134">
            <v>0</v>
          </cell>
          <cell r="F134">
            <v>11012.48</v>
          </cell>
          <cell r="G134">
            <v>26397.919999999998</v>
          </cell>
          <cell r="H134">
            <v>37410.399999999994</v>
          </cell>
          <cell r="I134">
            <v>46388.9</v>
          </cell>
        </row>
        <row r="135">
          <cell r="B135" t="str">
            <v>03.02.01.15</v>
          </cell>
          <cell r="C135" t="str">
            <v>Escada modular em aço com piso auto acoplável para reservatório elevado - H = 31 a 35 m</v>
          </cell>
          <cell r="D135" t="str">
            <v>cj</v>
          </cell>
          <cell r="E135">
            <v>0</v>
          </cell>
          <cell r="F135">
            <v>12740.48</v>
          </cell>
          <cell r="G135">
            <v>30447.919999999998</v>
          </cell>
          <cell r="H135">
            <v>43188.399999999994</v>
          </cell>
          <cell r="I135">
            <v>53553.62</v>
          </cell>
        </row>
        <row r="136">
          <cell r="B136" t="str">
            <v>03.02.02.01</v>
          </cell>
          <cell r="C136" t="str">
            <v>Andaime metálico fachadeiro, inclus. mont/desmont. - p/ estrutura de concreto - A≤100m2</v>
          </cell>
          <cell r="D136" t="str">
            <v>m2</v>
          </cell>
          <cell r="E136">
            <v>5.45</v>
          </cell>
          <cell r="F136">
            <v>4.1500000000000004</v>
          </cell>
          <cell r="G136">
            <v>0</v>
          </cell>
          <cell r="H136">
            <v>9.6000000000000014</v>
          </cell>
          <cell r="I136">
            <v>11.9</v>
          </cell>
        </row>
        <row r="137">
          <cell r="B137" t="str">
            <v>03.02.02.02</v>
          </cell>
          <cell r="C137" t="str">
            <v>Andaime metálico fachadeiro, inclus. mont/desmont. - p/ estrutura de concreto - 100≤A≤200m2</v>
          </cell>
          <cell r="D137" t="str">
            <v>m2</v>
          </cell>
          <cell r="E137">
            <v>8.4600000000000009</v>
          </cell>
          <cell r="F137">
            <v>4.1500000000000004</v>
          </cell>
          <cell r="G137">
            <v>0</v>
          </cell>
          <cell r="H137">
            <v>12.610000000000001</v>
          </cell>
          <cell r="I137">
            <v>15.64</v>
          </cell>
        </row>
        <row r="138">
          <cell r="B138" t="str">
            <v>03.02.02.03</v>
          </cell>
          <cell r="C138" t="str">
            <v>Andaime metálico fachadeiro, inclus. mont/desmont. - p/ estrutura de concreto - A≥200m2</v>
          </cell>
          <cell r="D138" t="str">
            <v>m2</v>
          </cell>
          <cell r="E138">
            <v>9.7899999999999991</v>
          </cell>
          <cell r="F138">
            <v>4.1500000000000004</v>
          </cell>
          <cell r="G138">
            <v>0</v>
          </cell>
          <cell r="H138">
            <v>13.94</v>
          </cell>
          <cell r="I138">
            <v>17.29</v>
          </cell>
        </row>
        <row r="139">
          <cell r="B139" t="str">
            <v>03.02.02.11</v>
          </cell>
          <cell r="C139" t="str">
            <v>Andaime metálico fachadeiro, inclus. mont/desmont. - p/ impermeabilização - A≤100m2</v>
          </cell>
          <cell r="D139" t="str">
            <v>m2</v>
          </cell>
          <cell r="E139">
            <v>1.69</v>
          </cell>
          <cell r="F139">
            <v>4.1500000000000004</v>
          </cell>
          <cell r="G139">
            <v>0</v>
          </cell>
          <cell r="H139">
            <v>5.84</v>
          </cell>
          <cell r="I139">
            <v>7.24</v>
          </cell>
        </row>
        <row r="140">
          <cell r="B140" t="str">
            <v>03.02.02.12</v>
          </cell>
          <cell r="C140" t="str">
            <v>Andaime metálico fachadeiro, inclus. mont/desmont. - p/ impermeabilização - 100≤A≤200m2</v>
          </cell>
          <cell r="D140" t="str">
            <v>m2</v>
          </cell>
          <cell r="E140">
            <v>2.93</v>
          </cell>
          <cell r="F140">
            <v>4.1500000000000004</v>
          </cell>
          <cell r="G140">
            <v>0</v>
          </cell>
          <cell r="H140">
            <v>7.08</v>
          </cell>
          <cell r="I140">
            <v>8.7799999999999994</v>
          </cell>
        </row>
        <row r="141">
          <cell r="B141" t="str">
            <v>03.02.02.13</v>
          </cell>
          <cell r="C141" t="str">
            <v>Andaime metálico fachadeiro, inclus. mont/desmont. - p/ impermeabilização - A≥200m2</v>
          </cell>
          <cell r="D141" t="str">
            <v>m2</v>
          </cell>
          <cell r="E141">
            <v>3.7</v>
          </cell>
          <cell r="F141">
            <v>4.1500000000000004</v>
          </cell>
          <cell r="G141">
            <v>0</v>
          </cell>
          <cell r="H141">
            <v>7.8500000000000005</v>
          </cell>
          <cell r="I141">
            <v>9.73</v>
          </cell>
        </row>
        <row r="142">
          <cell r="B142" t="str">
            <v>03.02.02.21</v>
          </cell>
          <cell r="C142" t="str">
            <v>Andaime metálico fachadeiro, inclus. mont/desmont. - p/ pintura - A≤100m2</v>
          </cell>
          <cell r="D142" t="str">
            <v>m2</v>
          </cell>
          <cell r="E142">
            <v>0.59</v>
          </cell>
          <cell r="F142">
            <v>4.1500000000000004</v>
          </cell>
          <cell r="G142">
            <v>0</v>
          </cell>
          <cell r="H142">
            <v>4.74</v>
          </cell>
          <cell r="I142">
            <v>5.88</v>
          </cell>
        </row>
        <row r="143">
          <cell r="B143" t="str">
            <v>03.02.02.22</v>
          </cell>
          <cell r="C143" t="str">
            <v>Andaime metálico fachadeiro, inclus. mont/desmont. - p/ pintura - 100≤A≤200m2</v>
          </cell>
          <cell r="D143" t="str">
            <v>m2</v>
          </cell>
          <cell r="E143">
            <v>1.28</v>
          </cell>
          <cell r="F143">
            <v>4.1500000000000004</v>
          </cell>
          <cell r="G143">
            <v>0</v>
          </cell>
          <cell r="H143">
            <v>5.4300000000000006</v>
          </cell>
          <cell r="I143">
            <v>6.73</v>
          </cell>
        </row>
        <row r="144">
          <cell r="B144" t="str">
            <v>03.02.02.23</v>
          </cell>
          <cell r="C144" t="str">
            <v>Andaime metálico fachadeiro, inclus. mont/desmont. - p/ pintura - A≥200m2</v>
          </cell>
          <cell r="D144" t="str">
            <v>m2</v>
          </cell>
          <cell r="E144">
            <v>1.85</v>
          </cell>
          <cell r="F144">
            <v>4.1500000000000004</v>
          </cell>
          <cell r="G144">
            <v>0</v>
          </cell>
          <cell r="H144">
            <v>6</v>
          </cell>
          <cell r="I144">
            <v>7.44</v>
          </cell>
        </row>
        <row r="145">
          <cell r="C145" t="str">
            <v/>
          </cell>
          <cell r="E145" t="str">
            <v/>
          </cell>
          <cell r="F145" t="str">
            <v/>
          </cell>
          <cell r="G145" t="str">
            <v/>
          </cell>
          <cell r="I145" t="str">
            <v/>
          </cell>
        </row>
        <row r="146">
          <cell r="B146" t="str">
            <v>03.03.00.00</v>
          </cell>
          <cell r="C146" t="str">
            <v>Acessos</v>
          </cell>
          <cell r="E146" t="str">
            <v/>
          </cell>
          <cell r="F146" t="str">
            <v/>
          </cell>
          <cell r="G146" t="str">
            <v/>
          </cell>
          <cell r="I146" t="str">
            <v/>
          </cell>
        </row>
        <row r="147">
          <cell r="C147" t="str">
            <v/>
          </cell>
          <cell r="E147" t="str">
            <v/>
          </cell>
          <cell r="F147" t="str">
            <v/>
          </cell>
          <cell r="G147" t="str">
            <v/>
          </cell>
          <cell r="I147" t="str">
            <v/>
          </cell>
        </row>
        <row r="148">
          <cell r="B148" t="str">
            <v>03.04.00.00</v>
          </cell>
          <cell r="C148" t="str">
            <v>Sustentações Diversas</v>
          </cell>
          <cell r="E148" t="str">
            <v/>
          </cell>
          <cell r="F148" t="str">
            <v/>
          </cell>
          <cell r="G148" t="str">
            <v/>
          </cell>
          <cell r="I148" t="str">
            <v/>
          </cell>
        </row>
        <row r="149">
          <cell r="C149" t="str">
            <v/>
          </cell>
          <cell r="E149" t="str">
            <v/>
          </cell>
          <cell r="F149" t="str">
            <v/>
          </cell>
          <cell r="G149" t="str">
            <v/>
          </cell>
          <cell r="I149" t="str">
            <v/>
          </cell>
        </row>
        <row r="150">
          <cell r="B150" t="str">
            <v>03.05.00.00</v>
          </cell>
          <cell r="C150" t="str">
            <v>Demolições</v>
          </cell>
          <cell r="E150" t="str">
            <v/>
          </cell>
          <cell r="F150" t="str">
            <v/>
          </cell>
          <cell r="G150" t="str">
            <v/>
          </cell>
          <cell r="I150" t="str">
            <v/>
          </cell>
        </row>
        <row r="151">
          <cell r="B151" t="str">
            <v>03.05.00.10</v>
          </cell>
          <cell r="C151" t="str">
            <v>Demolição manual de concreto estrutural</v>
          </cell>
          <cell r="D151" t="str">
            <v>m3</v>
          </cell>
          <cell r="E151">
            <v>0</v>
          </cell>
          <cell r="F151">
            <v>444.22</v>
          </cell>
          <cell r="G151">
            <v>0</v>
          </cell>
          <cell r="H151">
            <v>444.22</v>
          </cell>
          <cell r="I151">
            <v>550.83000000000004</v>
          </cell>
        </row>
        <row r="152">
          <cell r="B152" t="str">
            <v>03.05.00.20</v>
          </cell>
          <cell r="C152" t="str">
            <v>Demolição mecânica de concreto estrutural</v>
          </cell>
          <cell r="D152" t="str">
            <v>m3</v>
          </cell>
          <cell r="E152">
            <v>74.850000000000009</v>
          </cell>
          <cell r="F152">
            <v>0</v>
          </cell>
          <cell r="G152">
            <v>99.87</v>
          </cell>
          <cell r="H152">
            <v>174.72000000000003</v>
          </cell>
          <cell r="I152">
            <v>216.65</v>
          </cell>
        </row>
        <row r="153">
          <cell r="B153" t="str">
            <v>03.05.00.30</v>
          </cell>
          <cell r="C153" t="str">
            <v>Demolição alvenaria de tijolos, sem reaproveitamento</v>
          </cell>
          <cell r="D153" t="str">
            <v>m3</v>
          </cell>
          <cell r="E153">
            <v>0</v>
          </cell>
          <cell r="F153">
            <v>55.53</v>
          </cell>
          <cell r="G153">
            <v>0</v>
          </cell>
          <cell r="H153">
            <v>55.53</v>
          </cell>
          <cell r="I153">
            <v>68.86</v>
          </cell>
        </row>
        <row r="154">
          <cell r="B154" t="str">
            <v>03.05.00.40</v>
          </cell>
          <cell r="C154" t="str">
            <v>Demolição de alvenaria de tijolos, com reaproveitamento</v>
          </cell>
          <cell r="D154" t="str">
            <v>m3</v>
          </cell>
          <cell r="E154">
            <v>0</v>
          </cell>
          <cell r="F154">
            <v>105.06</v>
          </cell>
          <cell r="G154">
            <v>0</v>
          </cell>
          <cell r="H154">
            <v>105.06</v>
          </cell>
          <cell r="I154">
            <v>130.27000000000001</v>
          </cell>
        </row>
        <row r="155">
          <cell r="B155" t="str">
            <v>03.05.00.50</v>
          </cell>
          <cell r="C155" t="str">
            <v>Demolição de alvenaria de pedras</v>
          </cell>
          <cell r="D155" t="str">
            <v>m3</v>
          </cell>
          <cell r="E155">
            <v>0</v>
          </cell>
          <cell r="F155">
            <v>88.55</v>
          </cell>
          <cell r="G155">
            <v>0</v>
          </cell>
          <cell r="H155">
            <v>88.55</v>
          </cell>
          <cell r="I155">
            <v>109.8</v>
          </cell>
        </row>
        <row r="156">
          <cell r="B156" t="str">
            <v>03.05.00.60</v>
          </cell>
          <cell r="C156" t="str">
            <v>Demolição de reboco</v>
          </cell>
          <cell r="D156" t="str">
            <v>m2</v>
          </cell>
          <cell r="E156">
            <v>0</v>
          </cell>
          <cell r="F156">
            <v>7</v>
          </cell>
          <cell r="G156">
            <v>0</v>
          </cell>
          <cell r="H156">
            <v>7</v>
          </cell>
          <cell r="I156">
            <v>8.68</v>
          </cell>
        </row>
        <row r="157">
          <cell r="B157" t="str">
            <v>03.05.00.64</v>
          </cell>
          <cell r="C157" t="str">
            <v>Demolição de revestimento de azulejo</v>
          </cell>
          <cell r="D157" t="str">
            <v>m2</v>
          </cell>
          <cell r="E157">
            <v>0</v>
          </cell>
          <cell r="F157">
            <v>8.76</v>
          </cell>
          <cell r="G157">
            <v>0</v>
          </cell>
          <cell r="H157">
            <v>8.76</v>
          </cell>
          <cell r="I157">
            <v>10.86</v>
          </cell>
        </row>
        <row r="158">
          <cell r="B158" t="str">
            <v>03.05.00.70</v>
          </cell>
          <cell r="C158" t="str">
            <v>Demolição de cobertura de telha cerâmica, com reaproveitamento</v>
          </cell>
          <cell r="D158" t="str">
            <v>m2</v>
          </cell>
          <cell r="E158">
            <v>0</v>
          </cell>
          <cell r="F158">
            <v>7.95</v>
          </cell>
          <cell r="G158">
            <v>0</v>
          </cell>
          <cell r="H158">
            <v>7.95</v>
          </cell>
          <cell r="I158">
            <v>9.86</v>
          </cell>
        </row>
        <row r="159">
          <cell r="B159" t="str">
            <v>03.05.00.74</v>
          </cell>
          <cell r="C159" t="str">
            <v>Demolição de cobertura de telha de fibrocimento, com reaproveitamento</v>
          </cell>
          <cell r="D159" t="str">
            <v>m2</v>
          </cell>
          <cell r="E159">
            <v>0</v>
          </cell>
          <cell r="F159">
            <v>5.2799999999999994</v>
          </cell>
          <cell r="G159">
            <v>0</v>
          </cell>
          <cell r="H159">
            <v>5.2799999999999994</v>
          </cell>
          <cell r="I159">
            <v>6.55</v>
          </cell>
        </row>
        <row r="160">
          <cell r="B160" t="str">
            <v>03.05.00.80</v>
          </cell>
          <cell r="C160" t="str">
            <v>Demolição de forro de madeira, com reaproveitamento</v>
          </cell>
          <cell r="D160" t="str">
            <v>m2</v>
          </cell>
          <cell r="E160">
            <v>0</v>
          </cell>
          <cell r="F160">
            <v>7.93</v>
          </cell>
          <cell r="G160">
            <v>0</v>
          </cell>
          <cell r="H160">
            <v>7.93</v>
          </cell>
          <cell r="I160">
            <v>9.83</v>
          </cell>
        </row>
        <row r="161">
          <cell r="C161" t="str">
            <v/>
          </cell>
          <cell r="I161" t="str">
            <v/>
          </cell>
        </row>
        <row r="162">
          <cell r="B162" t="str">
            <v>03.06.00.00</v>
          </cell>
          <cell r="C162" t="str">
            <v>Remanejamento de Interferência</v>
          </cell>
          <cell r="I162" t="str">
            <v/>
          </cell>
        </row>
        <row r="163">
          <cell r="B163" t="str">
            <v>03.06.00.21</v>
          </cell>
          <cell r="C163" t="str">
            <v>Execução de tampa de boca de lobo</v>
          </cell>
          <cell r="D163" t="str">
            <v>un</v>
          </cell>
          <cell r="E163">
            <v>17.38</v>
          </cell>
          <cell r="F163">
            <v>36.520000000000003</v>
          </cell>
          <cell r="G163">
            <v>0.01</v>
          </cell>
          <cell r="H163">
            <v>53.910000000000004</v>
          </cell>
          <cell r="I163">
            <v>66.849999999999994</v>
          </cell>
        </row>
        <row r="164">
          <cell r="B164" t="str">
            <v>03.06.00.22</v>
          </cell>
          <cell r="C164" t="str">
            <v>Remanejamento de rede de água</v>
          </cell>
          <cell r="D164" t="str">
            <v>m</v>
          </cell>
          <cell r="E164">
            <v>14.47</v>
          </cell>
          <cell r="F164">
            <v>49.659999999999982</v>
          </cell>
          <cell r="G164">
            <v>4.68</v>
          </cell>
          <cell r="H164">
            <v>68.81</v>
          </cell>
          <cell r="I164">
            <v>85.32</v>
          </cell>
        </row>
        <row r="165">
          <cell r="B165" t="str">
            <v>03.06.00.23</v>
          </cell>
          <cell r="C165" t="str">
            <v>Conserto de rede de água</v>
          </cell>
          <cell r="D165" t="str">
            <v>m</v>
          </cell>
          <cell r="E165">
            <v>36.870000000000005</v>
          </cell>
          <cell r="F165">
            <v>2.91</v>
          </cell>
          <cell r="G165">
            <v>0.13</v>
          </cell>
          <cell r="H165">
            <v>39.910000000000011</v>
          </cell>
          <cell r="I165">
            <v>49.49</v>
          </cell>
        </row>
        <row r="166">
          <cell r="B166" t="str">
            <v>03.06.00.24</v>
          </cell>
          <cell r="C166" t="str">
            <v>Conserto de ramal de água</v>
          </cell>
          <cell r="D166" t="str">
            <v>m</v>
          </cell>
          <cell r="E166">
            <v>5.5299999999999994</v>
          </cell>
          <cell r="F166">
            <v>11.23</v>
          </cell>
          <cell r="G166">
            <v>3.56</v>
          </cell>
          <cell r="H166">
            <v>20.32</v>
          </cell>
          <cell r="I166">
            <v>25.2</v>
          </cell>
        </row>
        <row r="167">
          <cell r="B167" t="str">
            <v>03.06.00.25</v>
          </cell>
          <cell r="C167" t="str">
            <v>Execução de caixa de pluvial</v>
          </cell>
          <cell r="D167" t="str">
            <v>un</v>
          </cell>
          <cell r="E167">
            <v>809.12000000000012</v>
          </cell>
          <cell r="F167">
            <v>952.09</v>
          </cell>
          <cell r="G167">
            <v>31.68</v>
          </cell>
          <cell r="H167">
            <v>1792.89</v>
          </cell>
          <cell r="I167">
            <v>2223.1799999999998</v>
          </cell>
        </row>
        <row r="168">
          <cell r="B168" t="str">
            <v>03.06.00.26</v>
          </cell>
          <cell r="C168" t="str">
            <v>Remanejamento de rede pluvial DN 300</v>
          </cell>
          <cell r="D168" t="str">
            <v>m</v>
          </cell>
          <cell r="E168">
            <v>87.48</v>
          </cell>
          <cell r="F168">
            <v>108.66999999999999</v>
          </cell>
          <cell r="G168">
            <v>49.64</v>
          </cell>
          <cell r="H168">
            <v>245.79000000000002</v>
          </cell>
          <cell r="I168">
            <v>304.77999999999997</v>
          </cell>
        </row>
        <row r="169">
          <cell r="B169" t="str">
            <v>03.06.00.27</v>
          </cell>
          <cell r="C169" t="str">
            <v>Remanejamento de rede pluvial DN 400</v>
          </cell>
          <cell r="D169" t="str">
            <v>m</v>
          </cell>
          <cell r="E169">
            <v>96.67</v>
          </cell>
          <cell r="F169">
            <v>144.08000000000004</v>
          </cell>
          <cell r="G169">
            <v>55.74</v>
          </cell>
          <cell r="H169">
            <v>296.49</v>
          </cell>
          <cell r="I169">
            <v>367.65</v>
          </cell>
        </row>
        <row r="170">
          <cell r="B170" t="str">
            <v>03.06.00.28</v>
          </cell>
          <cell r="C170" t="str">
            <v>Remanejamento de rede pluvial DN 500</v>
          </cell>
          <cell r="D170" t="str">
            <v>m</v>
          </cell>
          <cell r="E170">
            <v>120.06</v>
          </cell>
          <cell r="F170">
            <v>173.02</v>
          </cell>
          <cell r="G170">
            <v>60.78</v>
          </cell>
          <cell r="H170">
            <v>353.86</v>
          </cell>
          <cell r="I170">
            <v>438.79</v>
          </cell>
        </row>
        <row r="171">
          <cell r="B171" t="str">
            <v>03.06.00.29</v>
          </cell>
          <cell r="C171" t="str">
            <v>Remanejamento de rede pluvial DN 600</v>
          </cell>
          <cell r="D171" t="str">
            <v>m</v>
          </cell>
          <cell r="E171">
            <v>148.69999999999999</v>
          </cell>
          <cell r="F171">
            <v>193.49999999999997</v>
          </cell>
          <cell r="G171">
            <v>64.710000000000008</v>
          </cell>
          <cell r="H171">
            <v>406.91</v>
          </cell>
          <cell r="I171">
            <v>504.57</v>
          </cell>
        </row>
        <row r="172">
          <cell r="C172" t="str">
            <v/>
          </cell>
          <cell r="I172" t="str">
            <v/>
          </cell>
        </row>
        <row r="173">
          <cell r="B173" t="str">
            <v>03.08.00.00</v>
          </cell>
          <cell r="C173" t="str">
            <v>Desmatamento ou Supressão Vegetal</v>
          </cell>
          <cell r="I173" t="str">
            <v/>
          </cell>
        </row>
        <row r="174">
          <cell r="B174" t="str">
            <v>03.08.00.01</v>
          </cell>
          <cell r="C174" t="str">
            <v>Corte, Recorte e Remoção de Árvores inclusive raízes 5 cm &lt; DAP &lt; 15 cm</v>
          </cell>
          <cell r="D174" t="str">
            <v>un</v>
          </cell>
          <cell r="E174">
            <v>0</v>
          </cell>
          <cell r="F174">
            <v>58.44</v>
          </cell>
          <cell r="G174">
            <v>66.77</v>
          </cell>
          <cell r="H174">
            <v>125.21000000000001</v>
          </cell>
          <cell r="I174">
            <v>155.26</v>
          </cell>
        </row>
        <row r="175">
          <cell r="B175" t="str">
            <v>03.08.00.02</v>
          </cell>
          <cell r="C175" t="str">
            <v>Corte, Recorte e Remoção de Árvores inclusive raízes 15 cm &lt; DAP &lt; 30 cm</v>
          </cell>
          <cell r="D175" t="str">
            <v>un</v>
          </cell>
          <cell r="E175">
            <v>0.82</v>
          </cell>
          <cell r="F175">
            <v>103.88</v>
          </cell>
          <cell r="G175">
            <v>124.25999999999999</v>
          </cell>
          <cell r="H175">
            <v>228.96</v>
          </cell>
          <cell r="I175">
            <v>283.91000000000003</v>
          </cell>
        </row>
        <row r="176">
          <cell r="B176" t="str">
            <v>03.08.00.03</v>
          </cell>
          <cell r="C176" t="str">
            <v>Corte, Recorte e Remoção de Árvores inclusive raízes 30 cm &lt; DAP &lt; 60 cm</v>
          </cell>
          <cell r="D176" t="str">
            <v>un</v>
          </cell>
          <cell r="E176">
            <v>0</v>
          </cell>
          <cell r="F176">
            <v>116.9</v>
          </cell>
          <cell r="G176">
            <v>226.54000000000002</v>
          </cell>
          <cell r="H176">
            <v>343.43999999999994</v>
          </cell>
          <cell r="I176">
            <v>425.87</v>
          </cell>
        </row>
        <row r="177">
          <cell r="B177" t="str">
            <v>03.08.00.04</v>
          </cell>
          <cell r="C177" t="str">
            <v>Corte, Recorte e Remoção de Árvores inclusive raízes 60 cm &lt; DAP &lt; 90 cm</v>
          </cell>
          <cell r="D177" t="str">
            <v>un</v>
          </cell>
          <cell r="E177">
            <v>0</v>
          </cell>
          <cell r="F177">
            <v>155.88</v>
          </cell>
          <cell r="G177">
            <v>302.06</v>
          </cell>
          <cell r="H177">
            <v>457.94</v>
          </cell>
          <cell r="I177">
            <v>567.85</v>
          </cell>
        </row>
        <row r="178">
          <cell r="B178" t="str">
            <v>03.08.00.05</v>
          </cell>
          <cell r="C178" t="str">
            <v>Corte, Recorte e Remoção de Árvores inclusive raízes DAP &gt; 90 cm</v>
          </cell>
          <cell r="D178" t="str">
            <v>un</v>
          </cell>
          <cell r="E178">
            <v>0</v>
          </cell>
          <cell r="F178">
            <v>194.83999999999997</v>
          </cell>
          <cell r="G178">
            <v>377.55999999999995</v>
          </cell>
          <cell r="H178">
            <v>572.4</v>
          </cell>
          <cell r="I178">
            <v>709.78</v>
          </cell>
        </row>
        <row r="179">
          <cell r="I179" t="str">
            <v/>
          </cell>
        </row>
        <row r="180">
          <cell r="B180" t="str">
            <v>04.00.00.00</v>
          </cell>
          <cell r="C180" t="str">
            <v>MOVIMENTO DE SOLO</v>
          </cell>
          <cell r="E180" t="str">
            <v/>
          </cell>
          <cell r="F180" t="str">
            <v/>
          </cell>
          <cell r="G180" t="str">
            <v/>
          </cell>
          <cell r="I180" t="str">
            <v/>
          </cell>
        </row>
        <row r="181">
          <cell r="B181" t="str">
            <v>04.01.00.00</v>
          </cell>
          <cell r="C181" t="str">
            <v>Escavação de Solo Localizada</v>
          </cell>
          <cell r="E181" t="str">
            <v/>
          </cell>
          <cell r="F181" t="str">
            <v/>
          </cell>
          <cell r="G181" t="str">
            <v/>
          </cell>
          <cell r="I181" t="str">
            <v/>
          </cell>
        </row>
        <row r="182">
          <cell r="B182" t="str">
            <v>04.01.01.42</v>
          </cell>
          <cell r="C182" t="str">
            <v>Escavação localizada manual, solo 0-2 m</v>
          </cell>
          <cell r="D182" t="str">
            <v>m3</v>
          </cell>
          <cell r="E182">
            <v>0</v>
          </cell>
          <cell r="F182">
            <v>37.97</v>
          </cell>
          <cell r="G182">
            <v>0</v>
          </cell>
          <cell r="H182">
            <v>37.97</v>
          </cell>
          <cell r="I182">
            <v>47.08</v>
          </cell>
        </row>
        <row r="183">
          <cell r="B183" t="str">
            <v>04.01.01.43</v>
          </cell>
          <cell r="C183" t="str">
            <v>Escavação localizada manual, solo 0-3 m</v>
          </cell>
          <cell r="D183" t="str">
            <v>m3</v>
          </cell>
          <cell r="E183">
            <v>0</v>
          </cell>
          <cell r="F183">
            <v>44.74</v>
          </cell>
          <cell r="G183">
            <v>0</v>
          </cell>
          <cell r="H183">
            <v>44.74</v>
          </cell>
          <cell r="I183">
            <v>55.48</v>
          </cell>
        </row>
        <row r="184">
          <cell r="B184" t="str">
            <v>04.01.01.44</v>
          </cell>
          <cell r="C184" t="str">
            <v>Escavação localizada manual, solo 0-4 m</v>
          </cell>
          <cell r="D184" t="str">
            <v>m3</v>
          </cell>
          <cell r="E184">
            <v>0</v>
          </cell>
          <cell r="F184">
            <v>52.83</v>
          </cell>
          <cell r="G184">
            <v>0</v>
          </cell>
          <cell r="H184">
            <v>52.83</v>
          </cell>
          <cell r="I184">
            <v>65.510000000000005</v>
          </cell>
        </row>
        <row r="185">
          <cell r="B185" t="str">
            <v>04.01.01.52</v>
          </cell>
          <cell r="C185" t="str">
            <v>Escavação localizada manual, rocha decomposta 0-2 m</v>
          </cell>
          <cell r="D185" t="str">
            <v>m3</v>
          </cell>
          <cell r="E185">
            <v>0</v>
          </cell>
          <cell r="F185">
            <v>62.41</v>
          </cell>
          <cell r="G185">
            <v>0</v>
          </cell>
          <cell r="H185">
            <v>62.41</v>
          </cell>
          <cell r="I185">
            <v>77.39</v>
          </cell>
        </row>
        <row r="186">
          <cell r="B186" t="str">
            <v>04.01.01.53</v>
          </cell>
          <cell r="C186" t="str">
            <v>Escavação localizada manual, rocha decomposta 0-3 m</v>
          </cell>
          <cell r="D186" t="str">
            <v>m3</v>
          </cell>
          <cell r="E186">
            <v>0</v>
          </cell>
          <cell r="F186">
            <v>73.63</v>
          </cell>
          <cell r="G186">
            <v>0</v>
          </cell>
          <cell r="H186">
            <v>73.63</v>
          </cell>
          <cell r="I186">
            <v>91.3</v>
          </cell>
        </row>
        <row r="187">
          <cell r="B187" t="str">
            <v>04.01.01.54</v>
          </cell>
          <cell r="C187" t="str">
            <v>Escavação localizada manual, rocha decomposta 0-4 m</v>
          </cell>
          <cell r="D187" t="str">
            <v>m3</v>
          </cell>
          <cell r="E187">
            <v>0</v>
          </cell>
          <cell r="F187">
            <v>86.84</v>
          </cell>
          <cell r="G187">
            <v>0</v>
          </cell>
          <cell r="H187">
            <v>86.84</v>
          </cell>
          <cell r="I187">
            <v>107.68</v>
          </cell>
        </row>
        <row r="188">
          <cell r="B188" t="str">
            <v>04.01.02.42</v>
          </cell>
          <cell r="C188" t="str">
            <v>Escavação localizada mecânica, solo 0-2 m</v>
          </cell>
          <cell r="D188" t="str">
            <v>m3</v>
          </cell>
          <cell r="E188">
            <v>0.11</v>
          </cell>
          <cell r="F188">
            <v>3.5</v>
          </cell>
          <cell r="G188">
            <v>4.09</v>
          </cell>
          <cell r="H188">
            <v>7.7000000000000011</v>
          </cell>
          <cell r="I188">
            <v>9.5500000000000007</v>
          </cell>
        </row>
        <row r="189">
          <cell r="B189" t="str">
            <v>04.01.02.43</v>
          </cell>
          <cell r="C189" t="str">
            <v>Escavação localizada mecânica, solo 0-3 m</v>
          </cell>
          <cell r="D189" t="str">
            <v>m3</v>
          </cell>
          <cell r="E189">
            <v>0.12</v>
          </cell>
          <cell r="F189">
            <v>3.76</v>
          </cell>
          <cell r="G189">
            <v>4.4000000000000004</v>
          </cell>
          <cell r="H189">
            <v>8.2800000000000011</v>
          </cell>
          <cell r="I189">
            <v>10.27</v>
          </cell>
        </row>
        <row r="190">
          <cell r="B190" t="str">
            <v>04.01.02.44</v>
          </cell>
          <cell r="C190" t="str">
            <v>Escavação localizada mecânica, solo 0-4 m</v>
          </cell>
          <cell r="D190" t="str">
            <v>m3</v>
          </cell>
          <cell r="E190">
            <v>0.12</v>
          </cell>
          <cell r="F190">
            <v>4.0699999999999994</v>
          </cell>
          <cell r="G190">
            <v>4.75</v>
          </cell>
          <cell r="H190">
            <v>8.94</v>
          </cell>
          <cell r="I190">
            <v>11.09</v>
          </cell>
        </row>
        <row r="191">
          <cell r="B191" t="str">
            <v>04.01.02.45</v>
          </cell>
          <cell r="C191" t="str">
            <v>Escavação localizada mecânica, solo 0-5 m</v>
          </cell>
          <cell r="D191" t="str">
            <v>m3</v>
          </cell>
          <cell r="E191">
            <v>2.31</v>
          </cell>
          <cell r="F191">
            <v>3.2399999999999998</v>
          </cell>
          <cell r="G191">
            <v>4.5199999999999996</v>
          </cell>
          <cell r="H191">
            <v>10.07</v>
          </cell>
          <cell r="I191">
            <v>12.49</v>
          </cell>
        </row>
        <row r="192">
          <cell r="B192" t="str">
            <v>04.01.02.46</v>
          </cell>
          <cell r="C192" t="str">
            <v>Escavação localizada mecânica, solo 0-6 m</v>
          </cell>
          <cell r="D192" t="str">
            <v>m3</v>
          </cell>
          <cell r="E192">
            <v>2.5</v>
          </cell>
          <cell r="F192">
            <v>3.5</v>
          </cell>
          <cell r="G192">
            <v>4.8899999999999997</v>
          </cell>
          <cell r="H192">
            <v>10.89</v>
          </cell>
          <cell r="I192">
            <v>13.5</v>
          </cell>
        </row>
        <row r="193">
          <cell r="B193" t="str">
            <v>04.01.02.47</v>
          </cell>
          <cell r="C193" t="str">
            <v>Escavação localizada mecânica, solo 0-7 m</v>
          </cell>
          <cell r="D193" t="str">
            <v>m3</v>
          </cell>
          <cell r="E193">
            <v>2.7</v>
          </cell>
          <cell r="F193">
            <v>3.77</v>
          </cell>
          <cell r="G193">
            <v>5.28</v>
          </cell>
          <cell r="H193">
            <v>11.75</v>
          </cell>
          <cell r="I193">
            <v>14.57</v>
          </cell>
        </row>
        <row r="194">
          <cell r="B194" t="str">
            <v>04.01.02.48</v>
          </cell>
          <cell r="C194" t="str">
            <v>Escavação localizada mecânica, solo 0-8 m</v>
          </cell>
          <cell r="D194" t="str">
            <v>m3</v>
          </cell>
          <cell r="E194">
            <v>2.92</v>
          </cell>
          <cell r="F194">
            <v>4.0699999999999994</v>
          </cell>
          <cell r="G194">
            <v>5.7</v>
          </cell>
          <cell r="H194">
            <v>12.690000000000001</v>
          </cell>
          <cell r="I194">
            <v>15.74</v>
          </cell>
        </row>
        <row r="195">
          <cell r="B195" t="str">
            <v>04.01.02.52</v>
          </cell>
          <cell r="C195" t="str">
            <v>Escavação localizada mecânica, rocha decomposta 0-2 m</v>
          </cell>
          <cell r="D195" t="str">
            <v>m3</v>
          </cell>
          <cell r="E195">
            <v>0.14000000000000001</v>
          </cell>
          <cell r="F195">
            <v>4.5</v>
          </cell>
          <cell r="G195">
            <v>5.25</v>
          </cell>
          <cell r="H195">
            <v>9.8899999999999988</v>
          </cell>
          <cell r="I195">
            <v>12.26</v>
          </cell>
        </row>
        <row r="196">
          <cell r="B196" t="str">
            <v>04.01.02.53</v>
          </cell>
          <cell r="C196" t="str">
            <v>Escavação localizada mecânica, rocha decomposta 0-3 m</v>
          </cell>
          <cell r="D196" t="str">
            <v>m3</v>
          </cell>
          <cell r="E196">
            <v>0.15</v>
          </cell>
          <cell r="F196">
            <v>4.83</v>
          </cell>
          <cell r="G196">
            <v>5.66</v>
          </cell>
          <cell r="H196">
            <v>10.639999999999999</v>
          </cell>
          <cell r="I196">
            <v>13.19</v>
          </cell>
        </row>
        <row r="197">
          <cell r="B197" t="str">
            <v>04.01.02.54</v>
          </cell>
          <cell r="C197" t="str">
            <v>Escavação localizada mecânica, rocha decomposta 0-4 m</v>
          </cell>
          <cell r="D197" t="str">
            <v>m3</v>
          </cell>
          <cell r="E197">
            <v>0.16</v>
          </cell>
          <cell r="F197">
            <v>5.22</v>
          </cell>
          <cell r="G197">
            <v>6.12</v>
          </cell>
          <cell r="H197">
            <v>11.5</v>
          </cell>
          <cell r="I197">
            <v>14.26</v>
          </cell>
        </row>
        <row r="198">
          <cell r="B198" t="str">
            <v>04.01.02.55</v>
          </cell>
          <cell r="C198" t="str">
            <v>Escavação localizada mecânica, rocha decomposta 0-5 m</v>
          </cell>
          <cell r="D198" t="str">
            <v>m3</v>
          </cell>
          <cell r="E198">
            <v>2.88</v>
          </cell>
          <cell r="F198">
            <v>4.09</v>
          </cell>
          <cell r="G198">
            <v>5.68</v>
          </cell>
          <cell r="H198">
            <v>12.65</v>
          </cell>
          <cell r="I198">
            <v>15.69</v>
          </cell>
        </row>
        <row r="199">
          <cell r="B199" t="str">
            <v>04.01.02.56</v>
          </cell>
          <cell r="C199" t="str">
            <v>Escavação localizada mecânica, rocha decomposta 0-6 m</v>
          </cell>
          <cell r="D199" t="str">
            <v>m3</v>
          </cell>
          <cell r="E199">
            <v>3.08</v>
          </cell>
          <cell r="F199">
            <v>4.3600000000000003</v>
          </cell>
          <cell r="G199">
            <v>6.07</v>
          </cell>
          <cell r="H199">
            <v>13.51</v>
          </cell>
          <cell r="I199">
            <v>16.75</v>
          </cell>
        </row>
        <row r="200">
          <cell r="B200" t="str">
            <v>04.01.02.57</v>
          </cell>
          <cell r="C200" t="str">
            <v>Escavação localizada mecânica, rocha decomposta 0-7 m</v>
          </cell>
          <cell r="D200" t="str">
            <v>m3</v>
          </cell>
          <cell r="E200">
            <v>3.27</v>
          </cell>
          <cell r="F200">
            <v>4.6399999999999997</v>
          </cell>
          <cell r="G200">
            <v>6.46</v>
          </cell>
          <cell r="H200">
            <v>14.370000000000001</v>
          </cell>
          <cell r="I200">
            <v>17.82</v>
          </cell>
        </row>
        <row r="201">
          <cell r="B201" t="str">
            <v>04.01.02.58</v>
          </cell>
          <cell r="C201" t="str">
            <v>Escavação localizada mecânica, rocha decomposta 0-8 m</v>
          </cell>
          <cell r="D201" t="str">
            <v>m3</v>
          </cell>
          <cell r="E201">
            <v>3.49</v>
          </cell>
          <cell r="F201">
            <v>4.96</v>
          </cell>
          <cell r="G201">
            <v>6.8999999999999995</v>
          </cell>
          <cell r="H201">
            <v>15.350000000000001</v>
          </cell>
          <cell r="I201">
            <v>19.03</v>
          </cell>
        </row>
        <row r="202">
          <cell r="C202" t="str">
            <v/>
          </cell>
          <cell r="E202" t="str">
            <v/>
          </cell>
          <cell r="F202" t="str">
            <v/>
          </cell>
          <cell r="G202" t="str">
            <v/>
          </cell>
          <cell r="I202" t="str">
            <v/>
          </cell>
        </row>
        <row r="203">
          <cell r="B203" t="str">
            <v>04.02.00.00</v>
          </cell>
          <cell r="C203" t="str">
            <v>Escavação de Solo Valas</v>
          </cell>
          <cell r="E203" t="str">
            <v/>
          </cell>
          <cell r="F203" t="str">
            <v/>
          </cell>
          <cell r="G203" t="str">
            <v/>
          </cell>
          <cell r="I203" t="str">
            <v/>
          </cell>
        </row>
        <row r="204">
          <cell r="B204" t="str">
            <v>04.02.01.42</v>
          </cell>
          <cell r="C204" t="str">
            <v>Escavação de valas manual, solo 0-2 m</v>
          </cell>
          <cell r="D204" t="str">
            <v>m3</v>
          </cell>
          <cell r="E204">
            <v>0</v>
          </cell>
          <cell r="F204">
            <v>49.53</v>
          </cell>
          <cell r="G204">
            <v>0</v>
          </cell>
          <cell r="H204">
            <v>49.53</v>
          </cell>
          <cell r="I204">
            <v>61.42</v>
          </cell>
        </row>
        <row r="205">
          <cell r="B205" t="str">
            <v>04.02.01.43</v>
          </cell>
          <cell r="C205" t="str">
            <v>Escavação de valas manual, solo 0-3 m</v>
          </cell>
          <cell r="D205" t="str">
            <v>m3</v>
          </cell>
          <cell r="E205">
            <v>0</v>
          </cell>
          <cell r="F205">
            <v>58.45</v>
          </cell>
          <cell r="G205">
            <v>0</v>
          </cell>
          <cell r="H205">
            <v>58.45</v>
          </cell>
          <cell r="I205">
            <v>72.48</v>
          </cell>
        </row>
        <row r="206">
          <cell r="B206" t="str">
            <v>04.02.01.44</v>
          </cell>
          <cell r="C206" t="str">
            <v>Escavação de valas manual, solo 0-4 m</v>
          </cell>
          <cell r="D206" t="str">
            <v>m3</v>
          </cell>
          <cell r="E206">
            <v>0</v>
          </cell>
          <cell r="F206">
            <v>68.97</v>
          </cell>
          <cell r="G206">
            <v>0</v>
          </cell>
          <cell r="H206">
            <v>68.97</v>
          </cell>
          <cell r="I206">
            <v>85.52</v>
          </cell>
        </row>
        <row r="207">
          <cell r="B207" t="str">
            <v>04.02.01.52</v>
          </cell>
          <cell r="C207" t="str">
            <v>Escavação de valas manual, rocha decomposta 0-2 m</v>
          </cell>
          <cell r="D207" t="str">
            <v>m3</v>
          </cell>
          <cell r="E207">
            <v>0</v>
          </cell>
          <cell r="F207">
            <v>67.69</v>
          </cell>
          <cell r="G207">
            <v>0</v>
          </cell>
          <cell r="H207">
            <v>67.69</v>
          </cell>
          <cell r="I207">
            <v>83.94</v>
          </cell>
        </row>
        <row r="208">
          <cell r="B208" t="str">
            <v>04.02.01.53</v>
          </cell>
          <cell r="C208" t="str">
            <v>Escavação de valas manual, rocha decomposta 0-3 m</v>
          </cell>
          <cell r="D208" t="str">
            <v>m3</v>
          </cell>
          <cell r="E208">
            <v>0</v>
          </cell>
          <cell r="F208">
            <v>79.88</v>
          </cell>
          <cell r="G208">
            <v>0</v>
          </cell>
          <cell r="H208">
            <v>79.88</v>
          </cell>
          <cell r="I208">
            <v>99.05</v>
          </cell>
        </row>
        <row r="209">
          <cell r="B209" t="str">
            <v>04.02.01.54</v>
          </cell>
          <cell r="C209" t="str">
            <v>Escavação de valas manual, rocha decomposta 0-4 m</v>
          </cell>
          <cell r="D209" t="str">
            <v>m3</v>
          </cell>
          <cell r="E209">
            <v>0</v>
          </cell>
          <cell r="F209">
            <v>94.25</v>
          </cell>
          <cell r="G209">
            <v>0</v>
          </cell>
          <cell r="H209">
            <v>94.25</v>
          </cell>
          <cell r="I209">
            <v>116.87</v>
          </cell>
        </row>
        <row r="210">
          <cell r="B210" t="str">
            <v>04.02.02.42</v>
          </cell>
          <cell r="C210" t="str">
            <v>Escavação de valas mecânica, solo 0-2 m</v>
          </cell>
          <cell r="D210" t="str">
            <v>m3</v>
          </cell>
          <cell r="E210">
            <v>0</v>
          </cell>
          <cell r="F210">
            <v>0</v>
          </cell>
          <cell r="G210">
            <v>8.1999999999999993</v>
          </cell>
          <cell r="H210">
            <v>8.1999999999999993</v>
          </cell>
          <cell r="I210">
            <v>10.17</v>
          </cell>
        </row>
        <row r="211">
          <cell r="B211" t="str">
            <v>04.02.02.43</v>
          </cell>
          <cell r="C211" t="str">
            <v>Escavação de valas mecânica, solo 0-3 m</v>
          </cell>
          <cell r="D211" t="str">
            <v>m3</v>
          </cell>
          <cell r="E211">
            <v>0</v>
          </cell>
          <cell r="F211">
            <v>0</v>
          </cell>
          <cell r="G211">
            <v>7.6</v>
          </cell>
          <cell r="H211">
            <v>7.6</v>
          </cell>
          <cell r="I211">
            <v>9.42</v>
          </cell>
        </row>
        <row r="212">
          <cell r="B212" t="str">
            <v>04.02.02.44</v>
          </cell>
          <cell r="C212" t="str">
            <v>Escavação de valas mecânica, solo 0-4 m</v>
          </cell>
          <cell r="D212" t="str">
            <v>m3</v>
          </cell>
          <cell r="E212">
            <v>0</v>
          </cell>
          <cell r="F212">
            <v>0</v>
          </cell>
          <cell r="G212">
            <v>6.74</v>
          </cell>
          <cell r="H212">
            <v>6.74</v>
          </cell>
          <cell r="I212">
            <v>8.36</v>
          </cell>
        </row>
        <row r="213">
          <cell r="B213" t="str">
            <v>04.02.02.45</v>
          </cell>
          <cell r="C213" t="str">
            <v>Escavação de valas mecânica, solo 0-5 m</v>
          </cell>
          <cell r="D213" t="str">
            <v>m3</v>
          </cell>
          <cell r="E213">
            <v>0</v>
          </cell>
          <cell r="F213">
            <v>0</v>
          </cell>
          <cell r="G213">
            <v>6.4700000000000006</v>
          </cell>
          <cell r="H213">
            <v>6.4700000000000006</v>
          </cell>
          <cell r="I213">
            <v>8.02</v>
          </cell>
        </row>
        <row r="214">
          <cell r="B214" t="str">
            <v>04.02.02.46</v>
          </cell>
          <cell r="C214" t="str">
            <v>Escavação de valas mecânica, solo 0-6 m</v>
          </cell>
          <cell r="D214" t="str">
            <v>m3</v>
          </cell>
          <cell r="E214">
            <v>0</v>
          </cell>
          <cell r="F214">
            <v>0</v>
          </cell>
          <cell r="G214">
            <v>6.1899999999999995</v>
          </cell>
          <cell r="H214">
            <v>6.1899999999999995</v>
          </cell>
          <cell r="I214">
            <v>7.68</v>
          </cell>
        </row>
        <row r="215">
          <cell r="B215" t="str">
            <v>04.02.02.47</v>
          </cell>
          <cell r="C215" t="str">
            <v>Escavação de valas mecânica, solo 0-7 m</v>
          </cell>
          <cell r="D215" t="str">
            <v>m3</v>
          </cell>
          <cell r="E215">
            <v>0</v>
          </cell>
          <cell r="F215">
            <v>0</v>
          </cell>
          <cell r="G215">
            <v>6.1899999999999995</v>
          </cell>
          <cell r="H215">
            <v>6.1899999999999995</v>
          </cell>
          <cell r="I215">
            <v>7.68</v>
          </cell>
        </row>
        <row r="216">
          <cell r="B216" t="str">
            <v>04.02.02.52</v>
          </cell>
          <cell r="C216" t="str">
            <v>Escavação de valas mecânica, rocha decomposta 0-2 m</v>
          </cell>
          <cell r="D216" t="str">
            <v>m3</v>
          </cell>
          <cell r="E216">
            <v>0.18</v>
          </cell>
          <cell r="F216">
            <v>5.34</v>
          </cell>
          <cell r="G216">
            <v>6.56</v>
          </cell>
          <cell r="H216">
            <v>12.08</v>
          </cell>
          <cell r="I216">
            <v>14.98</v>
          </cell>
        </row>
        <row r="217">
          <cell r="B217" t="str">
            <v>04.02.02.53</v>
          </cell>
          <cell r="C217" t="str">
            <v>Escavação de valas mecânica, rocha decomposta 0-3 m</v>
          </cell>
          <cell r="D217" t="str">
            <v>m3</v>
          </cell>
          <cell r="E217">
            <v>0.19</v>
          </cell>
          <cell r="F217">
            <v>5.75</v>
          </cell>
          <cell r="G217">
            <v>7.0600000000000005</v>
          </cell>
          <cell r="H217">
            <v>13</v>
          </cell>
          <cell r="I217">
            <v>16.12</v>
          </cell>
        </row>
        <row r="218">
          <cell r="B218" t="str">
            <v>04.02.02.54</v>
          </cell>
          <cell r="C218" t="str">
            <v>Escavação de valas mecânica, rocha decomposta 0-4 m</v>
          </cell>
          <cell r="D218" t="str">
            <v>m3</v>
          </cell>
          <cell r="E218">
            <v>0.21</v>
          </cell>
          <cell r="F218">
            <v>6.2100000000000009</v>
          </cell>
          <cell r="G218">
            <v>7.6400000000000006</v>
          </cell>
          <cell r="H218">
            <v>14.06</v>
          </cell>
          <cell r="I218">
            <v>17.43</v>
          </cell>
        </row>
        <row r="219">
          <cell r="B219" t="str">
            <v>04.02.02.55</v>
          </cell>
          <cell r="C219" t="str">
            <v>Escavação de valas mecânica, rocha decomposta 0-5 m</v>
          </cell>
          <cell r="D219" t="str">
            <v>m3</v>
          </cell>
          <cell r="E219">
            <v>3.27</v>
          </cell>
          <cell r="F219">
            <v>4.68</v>
          </cell>
          <cell r="G219">
            <v>6.51</v>
          </cell>
          <cell r="H219">
            <v>14.46</v>
          </cell>
          <cell r="I219">
            <v>17.93</v>
          </cell>
        </row>
        <row r="220">
          <cell r="B220" t="str">
            <v>04.02.02.56</v>
          </cell>
          <cell r="C220" t="str">
            <v>Escavação de valas mecânica, rocha decomposta 0-6 m</v>
          </cell>
          <cell r="D220" t="str">
            <v>m3</v>
          </cell>
          <cell r="E220">
            <v>3.46</v>
          </cell>
          <cell r="F220">
            <v>4.9800000000000004</v>
          </cell>
          <cell r="G220">
            <v>6.92</v>
          </cell>
          <cell r="H220">
            <v>15.36</v>
          </cell>
          <cell r="I220">
            <v>19.05</v>
          </cell>
        </row>
        <row r="221">
          <cell r="B221" t="str">
            <v>04.02.02.57</v>
          </cell>
          <cell r="C221" t="str">
            <v>Escavação de valas mecânica, rocha decomposta 0-7 m</v>
          </cell>
          <cell r="D221" t="str">
            <v>m3</v>
          </cell>
          <cell r="E221">
            <v>3.65</v>
          </cell>
          <cell r="F221">
            <v>5.28</v>
          </cell>
          <cell r="G221">
            <v>7.33</v>
          </cell>
          <cell r="H221">
            <v>16.259999999999998</v>
          </cell>
          <cell r="I221">
            <v>20.16</v>
          </cell>
        </row>
        <row r="222">
          <cell r="C222" t="str">
            <v/>
          </cell>
          <cell r="E222" t="str">
            <v/>
          </cell>
          <cell r="F222" t="str">
            <v/>
          </cell>
          <cell r="G222" t="str">
            <v/>
          </cell>
          <cell r="I222" t="str">
            <v/>
          </cell>
        </row>
        <row r="223">
          <cell r="B223" t="str">
            <v>04.03.00.00</v>
          </cell>
          <cell r="C223" t="str">
            <v>Escavação de Rocha Branda Localizada</v>
          </cell>
          <cell r="E223" t="str">
            <v/>
          </cell>
          <cell r="F223" t="str">
            <v/>
          </cell>
          <cell r="G223" t="str">
            <v/>
          </cell>
          <cell r="I223" t="str">
            <v/>
          </cell>
        </row>
        <row r="224">
          <cell r="B224" t="str">
            <v>04.03.02.02</v>
          </cell>
          <cell r="C224" t="str">
            <v>Escavação em rocha branda localizada a frio 0-2 m</v>
          </cell>
          <cell r="D224" t="str">
            <v>m3</v>
          </cell>
          <cell r="E224">
            <v>13.280000000000001</v>
          </cell>
          <cell r="F224">
            <v>24.12</v>
          </cell>
          <cell r="G224">
            <v>36.15</v>
          </cell>
          <cell r="H224">
            <v>73.55</v>
          </cell>
          <cell r="I224">
            <v>91.2</v>
          </cell>
        </row>
        <row r="225">
          <cell r="B225" t="str">
            <v>04.03.02.03</v>
          </cell>
          <cell r="C225" t="str">
            <v>Escavação em rocha branda localizada a frio 0-3 m</v>
          </cell>
          <cell r="D225" t="str">
            <v>m3</v>
          </cell>
          <cell r="E225">
            <v>14.600000000000001</v>
          </cell>
          <cell r="F225">
            <v>26.500000000000004</v>
          </cell>
          <cell r="G225">
            <v>39.739999999999995</v>
          </cell>
          <cell r="H225">
            <v>80.839999999999989</v>
          </cell>
          <cell r="I225">
            <v>100.24</v>
          </cell>
        </row>
        <row r="226">
          <cell r="B226" t="str">
            <v>04.03.02.04</v>
          </cell>
          <cell r="C226" t="str">
            <v>Escavação em rocha branda localizada a frio 0-4 m</v>
          </cell>
          <cell r="D226" t="str">
            <v>m3</v>
          </cell>
          <cell r="E226">
            <v>15.940000000000001</v>
          </cell>
          <cell r="F226">
            <v>28.96</v>
          </cell>
          <cell r="G226">
            <v>43.42</v>
          </cell>
          <cell r="H226">
            <v>88.320000000000007</v>
          </cell>
          <cell r="I226">
            <v>109.52</v>
          </cell>
        </row>
        <row r="227">
          <cell r="B227" t="str">
            <v>04.03.02.05</v>
          </cell>
          <cell r="C227" t="str">
            <v>Escavação em rocha branda localizada a frio 0-5 m</v>
          </cell>
          <cell r="D227" t="str">
            <v>m3</v>
          </cell>
          <cell r="E227">
            <v>19.260000000000002</v>
          </cell>
          <cell r="F227">
            <v>26.83</v>
          </cell>
          <cell r="G227">
            <v>45.510000000000005</v>
          </cell>
          <cell r="H227">
            <v>91.600000000000009</v>
          </cell>
          <cell r="I227">
            <v>113.58</v>
          </cell>
        </row>
        <row r="228">
          <cell r="B228" t="str">
            <v>04.03.02.06</v>
          </cell>
          <cell r="C228" t="str">
            <v>Escavação em rocha branda localizada a frio 0-6 m</v>
          </cell>
          <cell r="D228" t="str">
            <v>m3</v>
          </cell>
          <cell r="E228">
            <v>20.72</v>
          </cell>
          <cell r="F228">
            <v>28.87</v>
          </cell>
          <cell r="G228">
            <v>48.980000000000004</v>
          </cell>
          <cell r="H228">
            <v>98.570000000000022</v>
          </cell>
          <cell r="I228">
            <v>122.23</v>
          </cell>
        </row>
        <row r="229">
          <cell r="B229" t="str">
            <v>04.03.02.07</v>
          </cell>
          <cell r="C229" t="str">
            <v>Escavação em rocha branda localizada a frio 0-7 m</v>
          </cell>
          <cell r="D229" t="str">
            <v>m3</v>
          </cell>
          <cell r="E229">
            <v>22.29</v>
          </cell>
          <cell r="F229">
            <v>31.03</v>
          </cell>
          <cell r="G229">
            <v>52.690000000000005</v>
          </cell>
          <cell r="H229">
            <v>106.00999999999999</v>
          </cell>
          <cell r="I229">
            <v>131.44999999999999</v>
          </cell>
        </row>
        <row r="230">
          <cell r="B230" t="str">
            <v>04.03.02.08</v>
          </cell>
          <cell r="C230" t="str">
            <v>Escavação em rocha branda localizada a frio 0-8 m</v>
          </cell>
          <cell r="D230" t="str">
            <v>m3</v>
          </cell>
          <cell r="E230">
            <v>23.979999999999997</v>
          </cell>
          <cell r="F230">
            <v>33.39</v>
          </cell>
          <cell r="G230">
            <v>56.680000000000007</v>
          </cell>
          <cell r="H230">
            <v>114.04999999999998</v>
          </cell>
          <cell r="I230">
            <v>141.41999999999999</v>
          </cell>
        </row>
        <row r="231">
          <cell r="C231" t="str">
            <v/>
          </cell>
          <cell r="E231" t="str">
            <v/>
          </cell>
          <cell r="F231" t="str">
            <v/>
          </cell>
          <cell r="G231" t="str">
            <v/>
          </cell>
          <cell r="I231" t="str">
            <v/>
          </cell>
        </row>
        <row r="232">
          <cell r="B232" t="str">
            <v>04.04.00.00</v>
          </cell>
          <cell r="C232" t="str">
            <v xml:space="preserve">Escavação de Rocha Branda Valas </v>
          </cell>
          <cell r="E232" t="str">
            <v/>
          </cell>
          <cell r="F232" t="str">
            <v/>
          </cell>
          <cell r="G232" t="str">
            <v/>
          </cell>
          <cell r="I232" t="str">
            <v/>
          </cell>
        </row>
        <row r="233">
          <cell r="B233" t="str">
            <v>04.04.02.02</v>
          </cell>
          <cell r="C233" t="str">
            <v>Escavação em rocha branda valas a frio 0-2 m</v>
          </cell>
          <cell r="D233" t="str">
            <v>m3</v>
          </cell>
          <cell r="E233">
            <v>14.510000000000002</v>
          </cell>
          <cell r="F233">
            <v>28.089999999999996</v>
          </cell>
          <cell r="G233">
            <v>41.8</v>
          </cell>
          <cell r="H233">
            <v>84.4</v>
          </cell>
          <cell r="I233">
            <v>104.66</v>
          </cell>
        </row>
        <row r="234">
          <cell r="B234" t="str">
            <v>04.04.02.03</v>
          </cell>
          <cell r="C234" t="str">
            <v>Escavação em rocha branda valas a frio 0-3 m</v>
          </cell>
          <cell r="D234" t="str">
            <v>m3</v>
          </cell>
          <cell r="E234">
            <v>15.969999999999999</v>
          </cell>
          <cell r="F234">
            <v>30.919999999999998</v>
          </cell>
          <cell r="G234">
            <v>45.980000000000004</v>
          </cell>
          <cell r="H234">
            <v>92.87</v>
          </cell>
          <cell r="I234">
            <v>115.16</v>
          </cell>
        </row>
        <row r="235">
          <cell r="B235" t="str">
            <v>04.04.02.04</v>
          </cell>
          <cell r="C235" t="str">
            <v>Escavação em rocha branda valas a frio 0-4 m</v>
          </cell>
          <cell r="D235" t="str">
            <v>m3</v>
          </cell>
          <cell r="E235">
            <v>17.420000000000002</v>
          </cell>
          <cell r="F235">
            <v>33.71</v>
          </cell>
          <cell r="G235">
            <v>50.160000000000004</v>
          </cell>
          <cell r="H235">
            <v>101.29</v>
          </cell>
          <cell r="I235">
            <v>125.6</v>
          </cell>
        </row>
        <row r="236">
          <cell r="B236" t="str">
            <v>04.04.02.05</v>
          </cell>
          <cell r="C236" t="str">
            <v>Escavação em rocha branda valas a frio 0-5 m</v>
          </cell>
          <cell r="D236" t="str">
            <v>m3</v>
          </cell>
          <cell r="E236">
            <v>21.18</v>
          </cell>
          <cell r="F236">
            <v>29.72</v>
          </cell>
          <cell r="G236">
            <v>50.25</v>
          </cell>
          <cell r="H236">
            <v>101.14999999999999</v>
          </cell>
          <cell r="I236">
            <v>125.43</v>
          </cell>
        </row>
        <row r="237">
          <cell r="B237" t="str">
            <v>04.04.02.06</v>
          </cell>
          <cell r="C237" t="str">
            <v>Escavação em rocha branda valas a frio 0-6 m</v>
          </cell>
          <cell r="D237" t="str">
            <v>m3</v>
          </cell>
          <cell r="E237">
            <v>22.82</v>
          </cell>
          <cell r="F237">
            <v>32.01</v>
          </cell>
          <cell r="G237">
            <v>54.13</v>
          </cell>
          <cell r="H237">
            <v>108.96</v>
          </cell>
          <cell r="I237">
            <v>135.11000000000001</v>
          </cell>
        </row>
        <row r="238">
          <cell r="B238" t="str">
            <v>04.04.02.07</v>
          </cell>
          <cell r="C238" t="str">
            <v>Escavação em rocha branda valas a frio 0-7 m</v>
          </cell>
          <cell r="D238" t="str">
            <v>m3</v>
          </cell>
          <cell r="E238">
            <v>24.59</v>
          </cell>
          <cell r="F238">
            <v>34.47</v>
          </cell>
          <cell r="G238">
            <v>58.32</v>
          </cell>
          <cell r="H238">
            <v>117.38</v>
          </cell>
          <cell r="I238">
            <v>145.55000000000001</v>
          </cell>
        </row>
        <row r="239">
          <cell r="C239" t="str">
            <v/>
          </cell>
          <cell r="E239" t="str">
            <v/>
          </cell>
          <cell r="F239" t="str">
            <v/>
          </cell>
          <cell r="G239" t="str">
            <v/>
          </cell>
          <cell r="I239" t="str">
            <v/>
          </cell>
        </row>
        <row r="240">
          <cell r="B240" t="str">
            <v>04.05.00.00</v>
          </cell>
          <cell r="C240" t="str">
            <v xml:space="preserve">Escavação de Rocha Dura Localizada </v>
          </cell>
          <cell r="E240" t="str">
            <v/>
          </cell>
          <cell r="F240" t="str">
            <v/>
          </cell>
          <cell r="G240" t="str">
            <v/>
          </cell>
          <cell r="I240" t="str">
            <v/>
          </cell>
        </row>
        <row r="241">
          <cell r="B241" t="str">
            <v>04.05.01.02</v>
          </cell>
          <cell r="C241" t="str">
            <v>Escavação em rocha dura localizada a fogo 0-2 m</v>
          </cell>
          <cell r="D241" t="str">
            <v>m3</v>
          </cell>
          <cell r="E241">
            <v>70.09</v>
          </cell>
          <cell r="F241">
            <v>61.25</v>
          </cell>
          <cell r="G241">
            <v>13.44</v>
          </cell>
          <cell r="H241">
            <v>144.78</v>
          </cell>
          <cell r="I241">
            <v>179.53</v>
          </cell>
        </row>
        <row r="242">
          <cell r="B242" t="str">
            <v>04.05.01.03</v>
          </cell>
          <cell r="C242" t="str">
            <v>Escavação em rocha dura localizada a fogo 0-3 m</v>
          </cell>
          <cell r="D242" t="str">
            <v>m3</v>
          </cell>
          <cell r="E242">
            <v>73.460000000000008</v>
          </cell>
          <cell r="F242">
            <v>67.510000000000005</v>
          </cell>
          <cell r="G242">
            <v>14.789999999999997</v>
          </cell>
          <cell r="H242">
            <v>155.76000000000005</v>
          </cell>
          <cell r="I242">
            <v>193.14</v>
          </cell>
        </row>
        <row r="243">
          <cell r="B243" t="str">
            <v>04.05.01.04</v>
          </cell>
          <cell r="C243" t="str">
            <v>Escavação em rocha dura localizada a fogo 0-4 m</v>
          </cell>
          <cell r="D243" t="str">
            <v>m3</v>
          </cell>
          <cell r="E243">
            <v>76.77000000000001</v>
          </cell>
          <cell r="F243">
            <v>73.53</v>
          </cell>
          <cell r="G243">
            <v>16.119999999999997</v>
          </cell>
          <cell r="H243">
            <v>166.42000000000002</v>
          </cell>
          <cell r="I243">
            <v>206.36</v>
          </cell>
        </row>
        <row r="244">
          <cell r="B244" t="str">
            <v>04.05.01.05</v>
          </cell>
          <cell r="C244" t="str">
            <v>Escavação em rocha dura localizada a fogo 0-5 m</v>
          </cell>
          <cell r="D244" t="str">
            <v>m3</v>
          </cell>
          <cell r="E244">
            <v>84.63000000000001</v>
          </cell>
          <cell r="F244">
            <v>66.14</v>
          </cell>
          <cell r="G244">
            <v>16.55</v>
          </cell>
          <cell r="H244">
            <v>167.32</v>
          </cell>
          <cell r="I244">
            <v>207.48</v>
          </cell>
        </row>
        <row r="245">
          <cell r="B245" t="str">
            <v>04.05.01.06</v>
          </cell>
          <cell r="C245" t="str">
            <v>Escavação em rocha dura localizada a fogo 0-6 m</v>
          </cell>
          <cell r="D245" t="str">
            <v>m3</v>
          </cell>
          <cell r="E245">
            <v>88.239999999999981</v>
          </cell>
          <cell r="F245">
            <v>71.009999999999991</v>
          </cell>
          <cell r="G245">
            <v>17.740000000000002</v>
          </cell>
          <cell r="H245">
            <v>176.99</v>
          </cell>
          <cell r="I245">
            <v>219.47</v>
          </cell>
        </row>
        <row r="246">
          <cell r="B246" t="str">
            <v>04.05.01.07</v>
          </cell>
          <cell r="C246" t="str">
            <v>Escavação em rocha dura localizada a fogo 0-7 m</v>
          </cell>
          <cell r="D246" t="str">
            <v>m3</v>
          </cell>
          <cell r="E246">
            <v>92.070000000000007</v>
          </cell>
          <cell r="F246">
            <v>76.199999999999989</v>
          </cell>
          <cell r="G246">
            <v>19.02</v>
          </cell>
          <cell r="H246">
            <v>187.29000000000002</v>
          </cell>
          <cell r="I246">
            <v>232.24</v>
          </cell>
        </row>
        <row r="247">
          <cell r="B247" t="str">
            <v>04.05.01.08</v>
          </cell>
          <cell r="C247" t="str">
            <v>Escavação em rocha dura localizada a fogo 0-8 m</v>
          </cell>
          <cell r="D247" t="str">
            <v>m3</v>
          </cell>
          <cell r="E247">
            <v>96.19</v>
          </cell>
          <cell r="F247">
            <v>81.8</v>
          </cell>
          <cell r="G247">
            <v>20.420000000000002</v>
          </cell>
          <cell r="H247">
            <v>198.41</v>
          </cell>
          <cell r="I247">
            <v>246.03</v>
          </cell>
        </row>
        <row r="248">
          <cell r="C248" t="str">
            <v/>
          </cell>
          <cell r="E248" t="str">
            <v/>
          </cell>
          <cell r="F248" t="str">
            <v/>
          </cell>
          <cell r="G248" t="str">
            <v/>
          </cell>
          <cell r="I248" t="str">
            <v/>
          </cell>
        </row>
        <row r="249">
          <cell r="B249" t="str">
            <v>04.06.00.00</v>
          </cell>
          <cell r="C249" t="str">
            <v>Escavação de Rocha Dura Valas</v>
          </cell>
          <cell r="E249" t="str">
            <v/>
          </cell>
          <cell r="F249" t="str">
            <v/>
          </cell>
          <cell r="G249" t="str">
            <v/>
          </cell>
          <cell r="I249" t="str">
            <v/>
          </cell>
        </row>
        <row r="250">
          <cell r="B250" t="str">
            <v>04.06.01.02</v>
          </cell>
          <cell r="C250" t="str">
            <v>Escavação em rocha dura valas a fogo 0-2 m</v>
          </cell>
          <cell r="D250" t="str">
            <v>m3</v>
          </cell>
          <cell r="E250">
            <v>74.939999999999984</v>
          </cell>
          <cell r="F250">
            <v>90.36999999999999</v>
          </cell>
          <cell r="G250">
            <v>21.06</v>
          </cell>
          <cell r="H250">
            <v>186.37</v>
          </cell>
          <cell r="I250">
            <v>231.1</v>
          </cell>
        </row>
        <row r="251">
          <cell r="B251" t="str">
            <v>04.06.01.03</v>
          </cell>
          <cell r="C251" t="str">
            <v>Escavação em rocha dura valas a fogo 0-3 m</v>
          </cell>
          <cell r="D251" t="str">
            <v>m3</v>
          </cell>
          <cell r="E251">
            <v>78.569999999999993</v>
          </cell>
          <cell r="F251">
            <v>99.45</v>
          </cell>
          <cell r="G251">
            <v>23.16</v>
          </cell>
          <cell r="H251">
            <v>201.17999999999998</v>
          </cell>
          <cell r="I251">
            <v>249.46</v>
          </cell>
        </row>
        <row r="252">
          <cell r="B252" t="str">
            <v>04.06.01.04</v>
          </cell>
          <cell r="C252" t="str">
            <v>Escavação em rocha dura valas a fogo 0-4 m</v>
          </cell>
          <cell r="D252" t="str">
            <v>m3</v>
          </cell>
          <cell r="E252">
            <v>82.11999999999999</v>
          </cell>
          <cell r="F252">
            <v>108.32000000000002</v>
          </cell>
          <cell r="G252">
            <v>25.260000000000005</v>
          </cell>
          <cell r="H252">
            <v>215.70000000000002</v>
          </cell>
          <cell r="I252">
            <v>267.47000000000003</v>
          </cell>
        </row>
        <row r="253">
          <cell r="B253" t="str">
            <v>04.06.01.05</v>
          </cell>
          <cell r="C253" t="str">
            <v>Escavação em rocha dura valas a fogo 0-5 m</v>
          </cell>
          <cell r="D253" t="str">
            <v>m3</v>
          </cell>
          <cell r="E253">
            <v>93.029999999999987</v>
          </cell>
          <cell r="F253">
            <v>93.969999999999985</v>
          </cell>
          <cell r="G253">
            <v>24.41</v>
          </cell>
          <cell r="H253">
            <v>211.41</v>
          </cell>
          <cell r="I253">
            <v>262.14999999999998</v>
          </cell>
        </row>
        <row r="254">
          <cell r="B254" t="str">
            <v>04.06.01.06</v>
          </cell>
          <cell r="C254" t="str">
            <v>Escavação em rocha dura valas a fogo 0-6 m</v>
          </cell>
          <cell r="D254" t="str">
            <v>m3</v>
          </cell>
          <cell r="E254">
            <v>97.169999999999987</v>
          </cell>
          <cell r="F254">
            <v>101.28</v>
          </cell>
          <cell r="G254">
            <v>26.310000000000002</v>
          </cell>
          <cell r="H254">
            <v>224.76</v>
          </cell>
          <cell r="I254">
            <v>278.7</v>
          </cell>
        </row>
        <row r="255">
          <cell r="B255" t="str">
            <v>04.06.01.07</v>
          </cell>
          <cell r="C255" t="str">
            <v>Escavação em rocha dura valas a fogo 0-7 m</v>
          </cell>
          <cell r="D255" t="str">
            <v>m3</v>
          </cell>
          <cell r="E255">
            <v>101.59</v>
          </cell>
          <cell r="F255">
            <v>109.16999999999999</v>
          </cell>
          <cell r="G255">
            <v>28.36</v>
          </cell>
          <cell r="H255">
            <v>239.12</v>
          </cell>
          <cell r="I255">
            <v>296.51</v>
          </cell>
        </row>
        <row r="256">
          <cell r="I256" t="str">
            <v/>
          </cell>
        </row>
        <row r="257">
          <cell r="B257" t="str">
            <v>04.07.00.00</v>
          </cell>
          <cell r="C257" t="str">
            <v>Escavação Submersa</v>
          </cell>
          <cell r="E257" t="str">
            <v/>
          </cell>
          <cell r="F257" t="str">
            <v/>
          </cell>
          <cell r="G257" t="str">
            <v/>
          </cell>
          <cell r="I257" t="str">
            <v/>
          </cell>
        </row>
        <row r="258">
          <cell r="C258" t="str">
            <v/>
          </cell>
          <cell r="E258" t="str">
            <v/>
          </cell>
          <cell r="F258" t="str">
            <v/>
          </cell>
          <cell r="G258" t="str">
            <v/>
          </cell>
          <cell r="I258" t="str">
            <v/>
          </cell>
        </row>
        <row r="259">
          <cell r="B259" t="str">
            <v>04.08.00.00</v>
          </cell>
          <cell r="C259" t="str">
            <v>Escavação em Jazidas</v>
          </cell>
          <cell r="E259" t="str">
            <v/>
          </cell>
          <cell r="F259" t="str">
            <v/>
          </cell>
          <cell r="G259" t="str">
            <v/>
          </cell>
          <cell r="I259" t="str">
            <v/>
          </cell>
        </row>
        <row r="260">
          <cell r="C260" t="str">
            <v/>
          </cell>
          <cell r="E260" t="str">
            <v/>
          </cell>
          <cell r="F260" t="str">
            <v/>
          </cell>
          <cell r="G260" t="str">
            <v/>
          </cell>
          <cell r="I260" t="str">
            <v/>
          </cell>
        </row>
        <row r="261">
          <cell r="B261" t="str">
            <v>04.09.00.00</v>
          </cell>
          <cell r="C261" t="str">
            <v>Aterro, Reaterro, Lastro, Espalhamento e Nivelamento</v>
          </cell>
          <cell r="E261" t="str">
            <v/>
          </cell>
          <cell r="F261" t="str">
            <v/>
          </cell>
          <cell r="G261" t="str">
            <v/>
          </cell>
          <cell r="I261" t="str">
            <v/>
          </cell>
        </row>
        <row r="262">
          <cell r="B262" t="str">
            <v>04.09.02.02</v>
          </cell>
          <cell r="C262" t="str">
            <v>Reenchimento manual apiloado de vala</v>
          </cell>
          <cell r="D262" t="str">
            <v>m3</v>
          </cell>
          <cell r="E262">
            <v>0.05</v>
          </cell>
          <cell r="F262">
            <v>17.290000000000003</v>
          </cell>
          <cell r="G262">
            <v>1.7</v>
          </cell>
          <cell r="H262">
            <v>19.040000000000003</v>
          </cell>
          <cell r="I262">
            <v>23.61</v>
          </cell>
        </row>
        <row r="263">
          <cell r="B263" t="str">
            <v>04.09.02.03</v>
          </cell>
          <cell r="C263" t="str">
            <v>Areia para aterro/reaterro (inclusive carga e descarga)</v>
          </cell>
          <cell r="D263" t="str">
            <v>m3</v>
          </cell>
          <cell r="E263">
            <v>50.63</v>
          </cell>
          <cell r="F263">
            <v>0</v>
          </cell>
          <cell r="G263">
            <v>0</v>
          </cell>
          <cell r="H263">
            <v>50.63</v>
          </cell>
          <cell r="I263">
            <v>62.78</v>
          </cell>
        </row>
        <row r="264">
          <cell r="B264" t="str">
            <v>04.09.02.07</v>
          </cell>
          <cell r="C264" t="str">
            <v>Pó de pedra para aterro/reaterro (inclusive carga e descarga)</v>
          </cell>
          <cell r="D264" t="str">
            <v>m3</v>
          </cell>
          <cell r="E264">
            <v>56.08</v>
          </cell>
          <cell r="F264">
            <v>0</v>
          </cell>
          <cell r="G264">
            <v>0</v>
          </cell>
          <cell r="H264">
            <v>56.08</v>
          </cell>
          <cell r="I264">
            <v>69.540000000000006</v>
          </cell>
        </row>
        <row r="265">
          <cell r="B265" t="str">
            <v>04.09.02.09</v>
          </cell>
          <cell r="C265" t="str">
            <v>Argila para aterro/reaterro (inclusive carga e descarga)</v>
          </cell>
          <cell r="D265" t="str">
            <v>m3</v>
          </cell>
          <cell r="E265">
            <v>20.82</v>
          </cell>
          <cell r="F265">
            <v>0</v>
          </cell>
          <cell r="G265">
            <v>0</v>
          </cell>
          <cell r="H265">
            <v>20.82</v>
          </cell>
          <cell r="I265">
            <v>25.82</v>
          </cell>
        </row>
        <row r="266">
          <cell r="B266" t="str">
            <v>04.09.02.11</v>
          </cell>
          <cell r="C266" t="str">
            <v>Saibro para aterro/reaterro (inclusive carga e descarga)</v>
          </cell>
          <cell r="D266" t="str">
            <v>m3</v>
          </cell>
          <cell r="E266">
            <v>61.75</v>
          </cell>
          <cell r="F266">
            <v>0</v>
          </cell>
          <cell r="G266">
            <v>0</v>
          </cell>
          <cell r="H266">
            <v>61.75</v>
          </cell>
          <cell r="I266">
            <v>76.569999999999993</v>
          </cell>
        </row>
        <row r="267">
          <cell r="B267" t="str">
            <v>04.09.02.22</v>
          </cell>
          <cell r="C267" t="str">
            <v>Reenchimento mecânico e compactação mecânica de vala, 0-2 m</v>
          </cell>
          <cell r="D267" t="str">
            <v>m3</v>
          </cell>
          <cell r="E267">
            <v>0</v>
          </cell>
          <cell r="F267">
            <v>0</v>
          </cell>
          <cell r="G267">
            <v>13.43</v>
          </cell>
          <cell r="H267">
            <v>13.43</v>
          </cell>
          <cell r="I267">
            <v>16.649999999999999</v>
          </cell>
        </row>
        <row r="268">
          <cell r="B268" t="str">
            <v>04.09.02.23</v>
          </cell>
          <cell r="C268" t="str">
            <v>Reenchimento mecânico e compactação mecânica de vala, 0-3 m</v>
          </cell>
          <cell r="D268" t="str">
            <v>m3</v>
          </cell>
          <cell r="E268">
            <v>0</v>
          </cell>
          <cell r="F268">
            <v>0</v>
          </cell>
          <cell r="G268">
            <v>8.3000000000000007</v>
          </cell>
          <cell r="H268">
            <v>8.3000000000000007</v>
          </cell>
          <cell r="I268">
            <v>10.29</v>
          </cell>
        </row>
        <row r="269">
          <cell r="B269" t="str">
            <v>04.09.02.24</v>
          </cell>
          <cell r="C269" t="str">
            <v>Reenchimento mecânico e compactação mecânica de vala, 0-4 m</v>
          </cell>
          <cell r="D269" t="str">
            <v>m3</v>
          </cell>
          <cell r="E269">
            <v>0</v>
          </cell>
          <cell r="F269">
            <v>0</v>
          </cell>
          <cell r="G269">
            <v>8.5</v>
          </cell>
          <cell r="H269">
            <v>8.5</v>
          </cell>
          <cell r="I269">
            <v>10.54</v>
          </cell>
        </row>
        <row r="270">
          <cell r="B270" t="str">
            <v>04.09.02.25</v>
          </cell>
          <cell r="C270" t="str">
            <v>Reenchimento mecânico e compactação mecânica de vala, 0-5 m</v>
          </cell>
          <cell r="D270" t="str">
            <v>m3</v>
          </cell>
          <cell r="E270">
            <v>0</v>
          </cell>
          <cell r="F270">
            <v>0</v>
          </cell>
          <cell r="G270">
            <v>8.02</v>
          </cell>
          <cell r="H270">
            <v>8.02</v>
          </cell>
          <cell r="I270">
            <v>9.94</v>
          </cell>
        </row>
        <row r="271">
          <cell r="B271" t="str">
            <v>04.09.02.26</v>
          </cell>
          <cell r="C271" t="str">
            <v>Reenchimento mecânico e compactação mecânica de vala, 0-6 m</v>
          </cell>
          <cell r="D271" t="str">
            <v>m3</v>
          </cell>
          <cell r="E271">
            <v>0</v>
          </cell>
          <cell r="F271">
            <v>0</v>
          </cell>
          <cell r="G271">
            <v>7.5200000000000005</v>
          </cell>
          <cell r="H271">
            <v>7.5200000000000005</v>
          </cell>
          <cell r="I271">
            <v>9.32</v>
          </cell>
        </row>
        <row r="272">
          <cell r="B272" t="str">
            <v>04.09.02.27</v>
          </cell>
          <cell r="C272" t="str">
            <v>Reenchimento mecânico e compactação mecânica de vala, 0-7 m</v>
          </cell>
          <cell r="D272" t="str">
            <v>m3</v>
          </cell>
          <cell r="E272">
            <v>0</v>
          </cell>
          <cell r="F272">
            <v>0</v>
          </cell>
          <cell r="G272">
            <v>7.5200000000000005</v>
          </cell>
          <cell r="H272">
            <v>7.5200000000000005</v>
          </cell>
          <cell r="I272">
            <v>9.32</v>
          </cell>
        </row>
        <row r="273">
          <cell r="B273" t="str">
            <v>04.09.02.32</v>
          </cell>
          <cell r="C273" t="str">
            <v>Reenchimento mecânico e compactação mecânica, localizado em pequenas áreas, 0-2 m</v>
          </cell>
          <cell r="D273" t="str">
            <v>m3</v>
          </cell>
          <cell r="E273">
            <v>0</v>
          </cell>
          <cell r="F273">
            <v>0</v>
          </cell>
          <cell r="G273">
            <v>13.43</v>
          </cell>
          <cell r="H273">
            <v>13.43</v>
          </cell>
          <cell r="I273">
            <v>16.649999999999999</v>
          </cell>
        </row>
        <row r="274">
          <cell r="B274" t="str">
            <v>04.09.02.33</v>
          </cell>
          <cell r="C274" t="str">
            <v>Reenchimento mecânico e compactação mecânica, localizado em pequenas áreas, 0-3 m</v>
          </cell>
          <cell r="D274" t="str">
            <v>m3</v>
          </cell>
          <cell r="E274">
            <v>0</v>
          </cell>
          <cell r="F274">
            <v>0</v>
          </cell>
          <cell r="G274">
            <v>8.3000000000000007</v>
          </cell>
          <cell r="H274">
            <v>8.3000000000000007</v>
          </cell>
          <cell r="I274">
            <v>10.29</v>
          </cell>
        </row>
        <row r="275">
          <cell r="B275" t="str">
            <v>04.09.02.34</v>
          </cell>
          <cell r="C275" t="str">
            <v>Reenchimento mecânico e compactação mecânica, localizado em pequenas áreas, 0-4 m</v>
          </cell>
          <cell r="D275" t="str">
            <v>m3</v>
          </cell>
          <cell r="E275">
            <v>0</v>
          </cell>
          <cell r="F275">
            <v>0</v>
          </cell>
          <cell r="G275">
            <v>8.5</v>
          </cell>
          <cell r="H275">
            <v>8.5</v>
          </cell>
          <cell r="I275">
            <v>10.54</v>
          </cell>
        </row>
        <row r="276">
          <cell r="B276" t="str">
            <v>04.09.02.35</v>
          </cell>
          <cell r="C276" t="str">
            <v>Reenchimento mecânico e compactação mecânica, localizado em pequenas áreas, 0-5 m</v>
          </cell>
          <cell r="D276" t="str">
            <v>m3</v>
          </cell>
          <cell r="E276">
            <v>0</v>
          </cell>
          <cell r="F276">
            <v>0</v>
          </cell>
          <cell r="G276">
            <v>8.02</v>
          </cell>
          <cell r="H276">
            <v>8.02</v>
          </cell>
          <cell r="I276">
            <v>9.94</v>
          </cell>
        </row>
        <row r="277">
          <cell r="B277" t="str">
            <v>04.09.02.36</v>
          </cell>
          <cell r="C277" t="str">
            <v>Reenchimento mecânico e compactação mecânica, localizado em pequenas áreas, 0-6 m</v>
          </cell>
          <cell r="D277" t="str">
            <v>m3</v>
          </cell>
          <cell r="E277">
            <v>0</v>
          </cell>
          <cell r="F277">
            <v>0</v>
          </cell>
          <cell r="G277">
            <v>7.5200000000000005</v>
          </cell>
          <cell r="H277">
            <v>7.5200000000000005</v>
          </cell>
          <cell r="I277">
            <v>9.32</v>
          </cell>
        </row>
        <row r="278">
          <cell r="B278" t="str">
            <v>04.09.02.37</v>
          </cell>
          <cell r="C278" t="str">
            <v>Reenchimento mecânico e compactação mecânica, localizado em pequenas áreas, 0-7 m</v>
          </cell>
          <cell r="D278" t="str">
            <v>m3</v>
          </cell>
          <cell r="E278">
            <v>0</v>
          </cell>
          <cell r="F278">
            <v>0</v>
          </cell>
          <cell r="G278">
            <v>7.5200000000000005</v>
          </cell>
          <cell r="H278">
            <v>7.5200000000000005</v>
          </cell>
          <cell r="I278">
            <v>9.32</v>
          </cell>
        </row>
        <row r="279">
          <cell r="B279" t="str">
            <v>04.09.03.01</v>
          </cell>
          <cell r="C279" t="str">
            <v>Lastro de areia - material, compactação, carga e descarga</v>
          </cell>
          <cell r="D279" t="str">
            <v>m3</v>
          </cell>
          <cell r="E279">
            <v>44.55</v>
          </cell>
          <cell r="F279">
            <v>16.7</v>
          </cell>
          <cell r="G279">
            <v>30.470000000000002</v>
          </cell>
          <cell r="H279">
            <v>91.72</v>
          </cell>
          <cell r="I279">
            <v>113.73</v>
          </cell>
        </row>
        <row r="280">
          <cell r="B280" t="str">
            <v>04.09.03.02</v>
          </cell>
          <cell r="C280" t="str">
            <v xml:space="preserve">Lastro de brita - material, compactação, carga e descarga </v>
          </cell>
          <cell r="D280" t="str">
            <v>m3</v>
          </cell>
          <cell r="E280">
            <v>51.690000000000005</v>
          </cell>
          <cell r="F280">
            <v>20.76</v>
          </cell>
          <cell r="G280">
            <v>37.260000000000005</v>
          </cell>
          <cell r="H280">
            <v>109.71000000000001</v>
          </cell>
          <cell r="I280">
            <v>136.04</v>
          </cell>
        </row>
        <row r="281">
          <cell r="B281" t="str">
            <v>04.09.03.03</v>
          </cell>
          <cell r="C281" t="str">
            <v xml:space="preserve">Lastro de pó de pedra - material, compactação, carga e descarga </v>
          </cell>
          <cell r="D281" t="str">
            <v>m3</v>
          </cell>
          <cell r="E281">
            <v>56.07</v>
          </cell>
          <cell r="F281">
            <v>16.7</v>
          </cell>
          <cell r="G281">
            <v>30.470000000000002</v>
          </cell>
          <cell r="H281">
            <v>103.24000000000001</v>
          </cell>
          <cell r="I281">
            <v>128.02000000000001</v>
          </cell>
        </row>
        <row r="282">
          <cell r="B282" t="str">
            <v>04.09.03.04</v>
          </cell>
          <cell r="C282" t="str">
            <v>Lastro de saibro - material, compactação, carga e descarga</v>
          </cell>
          <cell r="D282" t="str">
            <v>m3</v>
          </cell>
          <cell r="E282">
            <v>61.75</v>
          </cell>
          <cell r="F282">
            <v>16.7</v>
          </cell>
          <cell r="G282">
            <v>30.470000000000002</v>
          </cell>
          <cell r="H282">
            <v>108.92</v>
          </cell>
          <cell r="I282">
            <v>135.06</v>
          </cell>
        </row>
        <row r="283">
          <cell r="B283" t="str">
            <v>04.09.03.05</v>
          </cell>
          <cell r="C283" t="str">
            <v xml:space="preserve">Lastro de pedra de mão - material, compactação, carga e descarga </v>
          </cell>
          <cell r="D283" t="str">
            <v>m3</v>
          </cell>
          <cell r="E283">
            <v>54.05</v>
          </cell>
          <cell r="F283">
            <v>20.76</v>
          </cell>
          <cell r="G283">
            <v>37.260000000000005</v>
          </cell>
          <cell r="H283">
            <v>112.07</v>
          </cell>
          <cell r="I283">
            <v>138.97</v>
          </cell>
        </row>
        <row r="284">
          <cell r="B284" t="str">
            <v>04.09.04.01</v>
          </cell>
          <cell r="C284" t="str">
            <v>Espalhamento e nivelamento de solo - mecanizado</v>
          </cell>
          <cell r="D284" t="str">
            <v>m3</v>
          </cell>
          <cell r="E284">
            <v>0.02</v>
          </cell>
          <cell r="F284">
            <v>0.32</v>
          </cell>
          <cell r="G284">
            <v>0.71</v>
          </cell>
          <cell r="H284">
            <v>1.05</v>
          </cell>
          <cell r="I284">
            <v>1.3</v>
          </cell>
        </row>
        <row r="285">
          <cell r="B285" t="str">
            <v>04.09.04.02</v>
          </cell>
          <cell r="C285" t="str">
            <v>Espalhamento e nivelamento de solo - manual</v>
          </cell>
          <cell r="D285" t="str">
            <v>m3</v>
          </cell>
          <cell r="E285">
            <v>0</v>
          </cell>
          <cell r="F285">
            <v>6.6</v>
          </cell>
          <cell r="G285">
            <v>0</v>
          </cell>
          <cell r="H285">
            <v>6.6</v>
          </cell>
          <cell r="I285">
            <v>8.18</v>
          </cell>
        </row>
        <row r="286">
          <cell r="B286" t="str">
            <v>04.09.04.03</v>
          </cell>
          <cell r="C286" t="str">
            <v>Espalhamento e compactação mecânicos de aterro localizado, com GC&gt;= 95% PN</v>
          </cell>
          <cell r="D286" t="str">
            <v>m3</v>
          </cell>
          <cell r="E286">
            <v>0</v>
          </cell>
          <cell r="F286">
            <v>0.49</v>
          </cell>
          <cell r="G286">
            <v>5.1199999999999992</v>
          </cell>
          <cell r="H286">
            <v>5.6099999999999994</v>
          </cell>
          <cell r="I286">
            <v>6.96</v>
          </cell>
        </row>
        <row r="287">
          <cell r="C287" t="str">
            <v/>
          </cell>
          <cell r="E287" t="str">
            <v/>
          </cell>
          <cell r="F287" t="str">
            <v/>
          </cell>
          <cell r="G287" t="str">
            <v/>
          </cell>
          <cell r="I287" t="str">
            <v/>
          </cell>
        </row>
        <row r="288">
          <cell r="B288" t="str">
            <v>04.10.00.00</v>
          </cell>
          <cell r="C288" t="str">
            <v>Carga, Transporte, Descarga</v>
          </cell>
          <cell r="E288" t="str">
            <v/>
          </cell>
          <cell r="F288" t="str">
            <v/>
          </cell>
          <cell r="G288" t="str">
            <v/>
          </cell>
          <cell r="I288" t="str">
            <v/>
          </cell>
        </row>
        <row r="289">
          <cell r="B289" t="str">
            <v>04.10.01.03</v>
          </cell>
          <cell r="C289" t="str">
            <v>Carga e descarga de solo para empréstimo</v>
          </cell>
          <cell r="D289" t="str">
            <v>m3</v>
          </cell>
          <cell r="E289">
            <v>0.84000000000000008</v>
          </cell>
          <cell r="F289">
            <v>1.3900000000000001</v>
          </cell>
          <cell r="G289">
            <v>1.85</v>
          </cell>
          <cell r="H289">
            <v>4.08</v>
          </cell>
          <cell r="I289">
            <v>5.0599999999999996</v>
          </cell>
        </row>
        <row r="290">
          <cell r="B290" t="str">
            <v>04.10.01.38</v>
          </cell>
          <cell r="C290" t="str">
            <v>Transporte de solo para empréstimo até 30km</v>
          </cell>
          <cell r="D290" t="str">
            <v>m3xkm</v>
          </cell>
          <cell r="E290">
            <v>0</v>
          </cell>
          <cell r="F290">
            <v>0</v>
          </cell>
          <cell r="G290">
            <v>1.25</v>
          </cell>
          <cell r="H290">
            <v>1.25</v>
          </cell>
          <cell r="I290">
            <v>1.55</v>
          </cell>
        </row>
        <row r="291">
          <cell r="B291" t="str">
            <v>04.10.01.39</v>
          </cell>
          <cell r="C291" t="str">
            <v>Transporte de solo para empréstimo acima de 30km</v>
          </cell>
          <cell r="D291" t="str">
            <v>m3xkm</v>
          </cell>
          <cell r="E291">
            <v>0</v>
          </cell>
          <cell r="F291">
            <v>0</v>
          </cell>
          <cell r="G291">
            <v>0.88</v>
          </cell>
          <cell r="H291">
            <v>0.88</v>
          </cell>
          <cell r="I291">
            <v>1.0900000000000001</v>
          </cell>
        </row>
        <row r="292">
          <cell r="B292" t="str">
            <v>04.10.01.41</v>
          </cell>
          <cell r="C292" t="str">
            <v>Transporte de solo para empréstimo - 1 km</v>
          </cell>
          <cell r="D292" t="str">
            <v>m3</v>
          </cell>
          <cell r="E292">
            <v>0</v>
          </cell>
          <cell r="F292">
            <v>0</v>
          </cell>
          <cell r="G292">
            <v>1.25</v>
          </cell>
          <cell r="H292">
            <v>1.25</v>
          </cell>
          <cell r="I292">
            <v>1.55</v>
          </cell>
        </row>
        <row r="293">
          <cell r="B293" t="str">
            <v>04.10.01.42</v>
          </cell>
          <cell r="C293" t="str">
            <v>Transporte de solo para empréstimo - 2 km</v>
          </cell>
          <cell r="D293" t="str">
            <v>m3</v>
          </cell>
          <cell r="E293">
            <v>0</v>
          </cell>
          <cell r="F293">
            <v>0</v>
          </cell>
          <cell r="G293">
            <v>2.5</v>
          </cell>
          <cell r="H293">
            <v>2.5</v>
          </cell>
          <cell r="I293">
            <v>3.1</v>
          </cell>
        </row>
        <row r="294">
          <cell r="B294" t="str">
            <v>04.10.01.43</v>
          </cell>
          <cell r="C294" t="str">
            <v>Transporte de solo para empréstimo - 3 km</v>
          </cell>
          <cell r="D294" t="str">
            <v>m3</v>
          </cell>
          <cell r="E294">
            <v>0</v>
          </cell>
          <cell r="F294">
            <v>0</v>
          </cell>
          <cell r="G294">
            <v>3.75</v>
          </cell>
          <cell r="H294">
            <v>3.75</v>
          </cell>
          <cell r="I294">
            <v>4.6500000000000004</v>
          </cell>
        </row>
        <row r="295">
          <cell r="B295" t="str">
            <v>04.10.01.45</v>
          </cell>
          <cell r="C295" t="str">
            <v>Transporte de solo para empréstimo - 5 km</v>
          </cell>
          <cell r="D295" t="str">
            <v>m3</v>
          </cell>
          <cell r="E295">
            <v>0</v>
          </cell>
          <cell r="F295">
            <v>0</v>
          </cell>
          <cell r="G295">
            <v>6.25</v>
          </cell>
          <cell r="H295">
            <v>6.25</v>
          </cell>
          <cell r="I295">
            <v>7.75</v>
          </cell>
        </row>
        <row r="296">
          <cell r="B296" t="str">
            <v>04.10.01.47</v>
          </cell>
          <cell r="C296" t="str">
            <v>Transporte de solo para empréstimo - 7 km</v>
          </cell>
          <cell r="D296" t="str">
            <v>m3</v>
          </cell>
          <cell r="E296">
            <v>0</v>
          </cell>
          <cell r="F296">
            <v>0</v>
          </cell>
          <cell r="G296">
            <v>8.75</v>
          </cell>
          <cell r="H296">
            <v>8.75</v>
          </cell>
          <cell r="I296">
            <v>10.85</v>
          </cell>
        </row>
        <row r="297">
          <cell r="B297" t="str">
            <v>04.10.01.50</v>
          </cell>
          <cell r="C297" t="str">
            <v>Transporte de solo para empréstimo - 10 km</v>
          </cell>
          <cell r="D297" t="str">
            <v>m3</v>
          </cell>
          <cell r="E297">
            <v>0</v>
          </cell>
          <cell r="F297">
            <v>0</v>
          </cell>
          <cell r="G297">
            <v>12.5</v>
          </cell>
          <cell r="H297">
            <v>12.5</v>
          </cell>
          <cell r="I297">
            <v>15.5</v>
          </cell>
        </row>
        <row r="298">
          <cell r="B298" t="str">
            <v>04.10.01.55</v>
          </cell>
          <cell r="C298" t="str">
            <v>Transporte de solo para empréstimo - 15 km</v>
          </cell>
          <cell r="D298" t="str">
            <v>m3</v>
          </cell>
          <cell r="E298">
            <v>0</v>
          </cell>
          <cell r="F298">
            <v>0</v>
          </cell>
          <cell r="G298">
            <v>18.75</v>
          </cell>
          <cell r="H298">
            <v>18.75</v>
          </cell>
          <cell r="I298">
            <v>23.25</v>
          </cell>
        </row>
        <row r="299">
          <cell r="B299" t="str">
            <v>04.10.01.60</v>
          </cell>
          <cell r="C299" t="str">
            <v>Transporte de solo para empréstimo - 20 km</v>
          </cell>
          <cell r="D299" t="str">
            <v>m3</v>
          </cell>
          <cell r="E299">
            <v>0</v>
          </cell>
          <cell r="F299">
            <v>0</v>
          </cell>
          <cell r="G299">
            <v>25</v>
          </cell>
          <cell r="H299">
            <v>25</v>
          </cell>
          <cell r="I299">
            <v>31</v>
          </cell>
        </row>
        <row r="300">
          <cell r="B300" t="str">
            <v>04.10.02.01</v>
          </cell>
          <cell r="C300" t="str">
            <v>Carga e descarga de solo para bota-fora</v>
          </cell>
          <cell r="D300" t="str">
            <v>m3</v>
          </cell>
          <cell r="E300">
            <v>0.84000000000000008</v>
          </cell>
          <cell r="F300">
            <v>1.3900000000000001</v>
          </cell>
          <cell r="G300">
            <v>1.85</v>
          </cell>
          <cell r="H300">
            <v>4.08</v>
          </cell>
          <cell r="I300">
            <v>5.0599999999999996</v>
          </cell>
        </row>
        <row r="301">
          <cell r="B301" t="str">
            <v>04.10.02.02</v>
          </cell>
          <cell r="C301" t="str">
            <v>Carga e descarga de rocha para bota-fora</v>
          </cell>
          <cell r="D301" t="str">
            <v>m3</v>
          </cell>
          <cell r="E301">
            <v>0.72</v>
          </cell>
          <cell r="F301">
            <v>2.4500000000000002</v>
          </cell>
          <cell r="G301">
            <v>3</v>
          </cell>
          <cell r="H301">
            <v>6.17</v>
          </cell>
          <cell r="I301">
            <v>7.65</v>
          </cell>
        </row>
        <row r="302">
          <cell r="B302" t="str">
            <v>04.10.02.08</v>
          </cell>
          <cell r="C302" t="str">
            <v>Transporte de solos para bota-fora até 30km</v>
          </cell>
          <cell r="D302" t="str">
            <v>m3xkm</v>
          </cell>
          <cell r="E302">
            <v>0</v>
          </cell>
          <cell r="F302">
            <v>0</v>
          </cell>
          <cell r="G302">
            <v>1.25</v>
          </cell>
          <cell r="H302">
            <v>1.25</v>
          </cell>
          <cell r="I302">
            <v>1.55</v>
          </cell>
        </row>
        <row r="303">
          <cell r="B303" t="str">
            <v>04.10.02.09</v>
          </cell>
          <cell r="C303" t="str">
            <v>Transporte de solos para bota-fora acima de 30km</v>
          </cell>
          <cell r="D303" t="str">
            <v>m3xkm</v>
          </cell>
          <cell r="E303">
            <v>0</v>
          </cell>
          <cell r="F303">
            <v>0</v>
          </cell>
          <cell r="G303">
            <v>0.88</v>
          </cell>
          <cell r="H303">
            <v>0.88</v>
          </cell>
          <cell r="I303">
            <v>1.0900000000000001</v>
          </cell>
        </row>
        <row r="304">
          <cell r="B304" t="str">
            <v>04.10.02.11</v>
          </cell>
          <cell r="C304" t="str">
            <v>Transporte de solos para bota-fora - 1 km</v>
          </cell>
          <cell r="D304" t="str">
            <v>m3</v>
          </cell>
          <cell r="E304">
            <v>0</v>
          </cell>
          <cell r="F304">
            <v>0</v>
          </cell>
          <cell r="G304">
            <v>1.25</v>
          </cell>
          <cell r="H304">
            <v>1.25</v>
          </cell>
          <cell r="I304">
            <v>1.55</v>
          </cell>
        </row>
        <row r="305">
          <cell r="B305" t="str">
            <v>04.10.02.12</v>
          </cell>
          <cell r="C305" t="str">
            <v>Transporte de solos para bota-fora - 2 km</v>
          </cell>
          <cell r="D305" t="str">
            <v>m3</v>
          </cell>
          <cell r="E305">
            <v>0</v>
          </cell>
          <cell r="F305">
            <v>0</v>
          </cell>
          <cell r="G305">
            <v>2.5</v>
          </cell>
          <cell r="H305">
            <v>2.5</v>
          </cell>
          <cell r="I305">
            <v>3.1</v>
          </cell>
        </row>
        <row r="306">
          <cell r="B306" t="str">
            <v>04.10.02.13</v>
          </cell>
          <cell r="C306" t="str">
            <v>Transporte de solos para bota-fora - 3 km</v>
          </cell>
          <cell r="D306" t="str">
            <v>m3</v>
          </cell>
          <cell r="E306">
            <v>0</v>
          </cell>
          <cell r="F306">
            <v>0</v>
          </cell>
          <cell r="G306">
            <v>3.75</v>
          </cell>
          <cell r="H306">
            <v>3.75</v>
          </cell>
          <cell r="I306">
            <v>4.6500000000000004</v>
          </cell>
        </row>
        <row r="307">
          <cell r="B307" t="str">
            <v>04.10.02.15</v>
          </cell>
          <cell r="C307" t="str">
            <v>Transporte de solos para bota-fora - 5 km</v>
          </cell>
          <cell r="D307" t="str">
            <v>m3</v>
          </cell>
          <cell r="E307">
            <v>0</v>
          </cell>
          <cell r="F307">
            <v>0</v>
          </cell>
          <cell r="G307">
            <v>6.25</v>
          </cell>
          <cell r="H307">
            <v>6.25</v>
          </cell>
          <cell r="I307">
            <v>7.75</v>
          </cell>
        </row>
        <row r="308">
          <cell r="B308" t="str">
            <v>04.10.02.17</v>
          </cell>
          <cell r="C308" t="str">
            <v>Transporte de solos para bota-fora - 7 km</v>
          </cell>
          <cell r="D308" t="str">
            <v>m3</v>
          </cell>
          <cell r="E308">
            <v>0</v>
          </cell>
          <cell r="F308">
            <v>0</v>
          </cell>
          <cell r="G308">
            <v>8.75</v>
          </cell>
          <cell r="H308">
            <v>8.75</v>
          </cell>
          <cell r="I308">
            <v>10.85</v>
          </cell>
        </row>
        <row r="309">
          <cell r="B309" t="str">
            <v>04.10.02.20</v>
          </cell>
          <cell r="C309" t="str">
            <v>Transporte de solos para bota-fora - 10 km</v>
          </cell>
          <cell r="D309" t="str">
            <v>m3</v>
          </cell>
          <cell r="E309">
            <v>0</v>
          </cell>
          <cell r="F309">
            <v>0</v>
          </cell>
          <cell r="G309">
            <v>12.5</v>
          </cell>
          <cell r="H309">
            <v>12.5</v>
          </cell>
          <cell r="I309">
            <v>15.5</v>
          </cell>
        </row>
        <row r="310">
          <cell r="B310" t="str">
            <v>04.10.02.25</v>
          </cell>
          <cell r="C310" t="str">
            <v>Transporte de solos para bota-fora - 15 km</v>
          </cell>
          <cell r="D310" t="str">
            <v>m3</v>
          </cell>
          <cell r="E310">
            <v>0</v>
          </cell>
          <cell r="F310">
            <v>0</v>
          </cell>
          <cell r="G310">
            <v>18.75</v>
          </cell>
          <cell r="H310">
            <v>18.75</v>
          </cell>
          <cell r="I310">
            <v>23.25</v>
          </cell>
        </row>
        <row r="311">
          <cell r="B311" t="str">
            <v>04.10.02.30</v>
          </cell>
          <cell r="C311" t="str">
            <v>Transporte de solos para bota-fora - 20 km</v>
          </cell>
          <cell r="D311" t="str">
            <v>m3</v>
          </cell>
          <cell r="E311">
            <v>0</v>
          </cell>
          <cell r="F311">
            <v>0</v>
          </cell>
          <cell r="G311">
            <v>25</v>
          </cell>
          <cell r="H311">
            <v>25</v>
          </cell>
          <cell r="I311">
            <v>31</v>
          </cell>
        </row>
        <row r="312">
          <cell r="B312" t="str">
            <v>04.10.02.31</v>
          </cell>
          <cell r="C312" t="str">
            <v>Transporte de rocha para bota-fora - 1 km</v>
          </cell>
          <cell r="D312" t="str">
            <v>m3</v>
          </cell>
          <cell r="E312">
            <v>0</v>
          </cell>
          <cell r="F312">
            <v>0</v>
          </cell>
          <cell r="G312">
            <v>1.94</v>
          </cell>
          <cell r="H312">
            <v>1.94</v>
          </cell>
          <cell r="I312">
            <v>2.41</v>
          </cell>
        </row>
        <row r="313">
          <cell r="B313" t="str">
            <v>04.10.02.32</v>
          </cell>
          <cell r="C313" t="str">
            <v>Transporte de rocha para bota-fora - 2 km</v>
          </cell>
          <cell r="D313" t="str">
            <v>m3</v>
          </cell>
          <cell r="E313">
            <v>0</v>
          </cell>
          <cell r="F313">
            <v>0</v>
          </cell>
          <cell r="G313">
            <v>3.88</v>
          </cell>
          <cell r="H313">
            <v>3.88</v>
          </cell>
          <cell r="I313">
            <v>4.8099999999999996</v>
          </cell>
        </row>
        <row r="314">
          <cell r="B314" t="str">
            <v>04.10.02.33</v>
          </cell>
          <cell r="C314" t="str">
            <v>Transporte de rocha para bota-fora - 3 km</v>
          </cell>
          <cell r="D314" t="str">
            <v>m3</v>
          </cell>
          <cell r="E314">
            <v>0</v>
          </cell>
          <cell r="F314">
            <v>0</v>
          </cell>
          <cell r="G314">
            <v>5.83</v>
          </cell>
          <cell r="H314">
            <v>5.83</v>
          </cell>
          <cell r="I314">
            <v>7.23</v>
          </cell>
        </row>
        <row r="315">
          <cell r="B315" t="str">
            <v>04.10.02.35</v>
          </cell>
          <cell r="C315" t="str">
            <v>Transporte de rocha para bota-fora - 5 km</v>
          </cell>
          <cell r="D315" t="str">
            <v>m3</v>
          </cell>
          <cell r="E315">
            <v>0</v>
          </cell>
          <cell r="F315">
            <v>0</v>
          </cell>
          <cell r="G315">
            <v>9.7200000000000006</v>
          </cell>
          <cell r="H315">
            <v>9.7200000000000006</v>
          </cell>
          <cell r="I315">
            <v>12.05</v>
          </cell>
        </row>
        <row r="316">
          <cell r="B316" t="str">
            <v>04.10.02.37</v>
          </cell>
          <cell r="C316" t="str">
            <v>Transporte de rocha para bota-fora - 7 km</v>
          </cell>
          <cell r="D316" t="str">
            <v>m3</v>
          </cell>
          <cell r="E316">
            <v>0</v>
          </cell>
          <cell r="F316">
            <v>0</v>
          </cell>
          <cell r="G316">
            <v>13.61</v>
          </cell>
          <cell r="H316">
            <v>13.61</v>
          </cell>
          <cell r="I316">
            <v>16.88</v>
          </cell>
        </row>
        <row r="317">
          <cell r="B317" t="str">
            <v>04.10.02.40</v>
          </cell>
          <cell r="C317" t="str">
            <v>Transporte de rocha para bota-fora - 10 km</v>
          </cell>
          <cell r="D317" t="str">
            <v>m3</v>
          </cell>
          <cell r="E317">
            <v>0</v>
          </cell>
          <cell r="F317">
            <v>0</v>
          </cell>
          <cell r="G317">
            <v>19.440000000000001</v>
          </cell>
          <cell r="H317">
            <v>19.440000000000001</v>
          </cell>
          <cell r="I317">
            <v>24.11</v>
          </cell>
        </row>
        <row r="318">
          <cell r="B318" t="str">
            <v>04.10.02.41</v>
          </cell>
          <cell r="C318" t="str">
            <v>Transporte de rocha para bota-fora até 30 km</v>
          </cell>
          <cell r="D318" t="str">
            <v>m3xkm</v>
          </cell>
          <cell r="E318">
            <v>0</v>
          </cell>
          <cell r="F318">
            <v>0</v>
          </cell>
          <cell r="G318">
            <v>1.94</v>
          </cell>
          <cell r="H318">
            <v>1.94</v>
          </cell>
          <cell r="I318">
            <v>2.41</v>
          </cell>
        </row>
        <row r="319">
          <cell r="B319" t="str">
            <v>04.10.02.42</v>
          </cell>
          <cell r="C319" t="str">
            <v>Transporte de rocha para bota-fora acima de 30 km</v>
          </cell>
          <cell r="D319" t="str">
            <v>m3xkm</v>
          </cell>
          <cell r="E319">
            <v>0</v>
          </cell>
          <cell r="F319">
            <v>0</v>
          </cell>
          <cell r="G319">
            <v>1.37</v>
          </cell>
          <cell r="H319">
            <v>1.37</v>
          </cell>
          <cell r="I319">
            <v>1.7</v>
          </cell>
        </row>
        <row r="320">
          <cell r="B320" t="str">
            <v>04.10.02.50</v>
          </cell>
          <cell r="C320" t="str">
            <v>Transporte de pavimentos para bota-fora</v>
          </cell>
          <cell r="D320" t="str">
            <v>m3xkm</v>
          </cell>
          <cell r="E320">
            <v>0.8</v>
          </cell>
          <cell r="F320">
            <v>0.19</v>
          </cell>
          <cell r="G320">
            <v>0.43</v>
          </cell>
          <cell r="H320">
            <v>1.42</v>
          </cell>
          <cell r="I320">
            <v>1.76</v>
          </cell>
        </row>
        <row r="321">
          <cell r="C321" t="str">
            <v/>
          </cell>
          <cell r="E321" t="str">
            <v/>
          </cell>
          <cell r="F321" t="str">
            <v/>
          </cell>
          <cell r="G321" t="str">
            <v/>
          </cell>
          <cell r="I321" t="str">
            <v/>
          </cell>
        </row>
        <row r="322">
          <cell r="B322" t="str">
            <v>05.00.00.00</v>
          </cell>
          <cell r="C322" t="str">
            <v>ESCORAMENTO</v>
          </cell>
          <cell r="E322" t="str">
            <v/>
          </cell>
          <cell r="F322" t="str">
            <v/>
          </cell>
          <cell r="G322" t="str">
            <v/>
          </cell>
          <cell r="I322" t="str">
            <v/>
          </cell>
        </row>
        <row r="323">
          <cell r="B323" t="str">
            <v>05.01.00.00</v>
          </cell>
          <cell r="C323" t="str">
            <v>Escoramentos em Madeira</v>
          </cell>
          <cell r="E323" t="str">
            <v/>
          </cell>
          <cell r="F323" t="str">
            <v/>
          </cell>
          <cell r="G323" t="str">
            <v/>
          </cell>
          <cell r="I323" t="str">
            <v/>
          </cell>
        </row>
        <row r="324">
          <cell r="B324" t="str">
            <v>05.01.00.10</v>
          </cell>
          <cell r="C324" t="str">
            <v>Pontaleteamento de madeira</v>
          </cell>
          <cell r="D324" t="str">
            <v>m2</v>
          </cell>
          <cell r="E324">
            <v>0</v>
          </cell>
          <cell r="F324">
            <v>0</v>
          </cell>
          <cell r="G324">
            <v>16.670000000000002</v>
          </cell>
          <cell r="H324">
            <v>16.670000000000002</v>
          </cell>
          <cell r="I324">
            <v>20.67</v>
          </cell>
        </row>
        <row r="325">
          <cell r="B325" t="str">
            <v>05.01.00.20</v>
          </cell>
          <cell r="C325" t="str">
            <v>Escoramento descontínuo de madeira</v>
          </cell>
          <cell r="D325" t="str">
            <v>m2</v>
          </cell>
          <cell r="E325">
            <v>0</v>
          </cell>
          <cell r="F325">
            <v>0</v>
          </cell>
          <cell r="G325">
            <v>28.18</v>
          </cell>
          <cell r="H325">
            <v>28.18</v>
          </cell>
          <cell r="I325">
            <v>34.94</v>
          </cell>
        </row>
        <row r="326">
          <cell r="B326" t="str">
            <v>05.01.00.30</v>
          </cell>
          <cell r="C326" t="str">
            <v>Escoramento contínuo de madeira</v>
          </cell>
          <cell r="D326" t="str">
            <v>m2</v>
          </cell>
          <cell r="E326">
            <v>29.299999999999997</v>
          </cell>
          <cell r="F326">
            <v>16.95</v>
          </cell>
          <cell r="G326">
            <v>0</v>
          </cell>
          <cell r="H326">
            <v>46.25</v>
          </cell>
          <cell r="I326">
            <v>57.35</v>
          </cell>
        </row>
        <row r="327">
          <cell r="C327" t="str">
            <v/>
          </cell>
          <cell r="E327" t="str">
            <v/>
          </cell>
          <cell r="F327" t="str">
            <v/>
          </cell>
          <cell r="G327" t="str">
            <v/>
          </cell>
          <cell r="I327" t="str">
            <v/>
          </cell>
        </row>
        <row r="328">
          <cell r="B328" t="str">
            <v>05.02.00.00</v>
          </cell>
          <cell r="C328" t="str">
            <v>Escoramento Metálico</v>
          </cell>
          <cell r="E328" t="str">
            <v/>
          </cell>
          <cell r="F328" t="str">
            <v/>
          </cell>
          <cell r="G328" t="str">
            <v/>
          </cell>
          <cell r="I328" t="str">
            <v/>
          </cell>
        </row>
        <row r="329">
          <cell r="B329" t="str">
            <v>05.02.00.30</v>
          </cell>
          <cell r="C329" t="str">
            <v>Escoramento de valas com pranchões metálicos - área cravada</v>
          </cell>
          <cell r="D329" t="str">
            <v>m2</v>
          </cell>
          <cell r="E329">
            <v>8.34</v>
          </cell>
          <cell r="F329">
            <v>45.21</v>
          </cell>
          <cell r="G329">
            <v>5.7899999999999991</v>
          </cell>
          <cell r="H329">
            <v>59.34</v>
          </cell>
          <cell r="I329">
            <v>73.58</v>
          </cell>
        </row>
        <row r="330">
          <cell r="B330" t="str">
            <v>05.02.00.40</v>
          </cell>
          <cell r="C330" t="str">
            <v>Escoramento continuo metálico, blindagem leve, valas até 2 m</v>
          </cell>
          <cell r="D330" t="str">
            <v>m2</v>
          </cell>
          <cell r="E330">
            <v>0</v>
          </cell>
          <cell r="F330">
            <v>4.16</v>
          </cell>
          <cell r="G330">
            <v>11.36</v>
          </cell>
          <cell r="H330">
            <v>15.52</v>
          </cell>
          <cell r="I330">
            <v>19.239999999999998</v>
          </cell>
        </row>
        <row r="331">
          <cell r="B331" t="str">
            <v>05.02.00.50</v>
          </cell>
          <cell r="C331" t="str">
            <v>Escoramento contínuo metálico, blindagem pesada, valas acima de 2 m</v>
          </cell>
          <cell r="D331" t="str">
            <v>m2</v>
          </cell>
          <cell r="E331">
            <v>0</v>
          </cell>
          <cell r="F331">
            <v>3.6</v>
          </cell>
          <cell r="G331">
            <v>11.719999999999999</v>
          </cell>
          <cell r="H331">
            <v>15.319999999999999</v>
          </cell>
          <cell r="I331">
            <v>19</v>
          </cell>
        </row>
        <row r="332">
          <cell r="C332" t="str">
            <v/>
          </cell>
          <cell r="E332" t="str">
            <v/>
          </cell>
          <cell r="F332" t="str">
            <v/>
          </cell>
          <cell r="G332" t="str">
            <v/>
          </cell>
          <cell r="I332" t="str">
            <v/>
          </cell>
        </row>
        <row r="333">
          <cell r="B333" t="str">
            <v>05.03.00.00</v>
          </cell>
          <cell r="C333" t="str">
            <v>Escoramento Misto</v>
          </cell>
          <cell r="E333" t="str">
            <v/>
          </cell>
          <cell r="F333" t="str">
            <v/>
          </cell>
          <cell r="G333" t="str">
            <v/>
          </cell>
          <cell r="I333" t="str">
            <v/>
          </cell>
        </row>
        <row r="334">
          <cell r="C334" t="str">
            <v/>
          </cell>
          <cell r="E334" t="str">
            <v/>
          </cell>
          <cell r="F334" t="str">
            <v/>
          </cell>
          <cell r="G334" t="str">
            <v/>
          </cell>
          <cell r="I334" t="str">
            <v/>
          </cell>
        </row>
        <row r="335">
          <cell r="B335" t="str">
            <v>06.00.00.00</v>
          </cell>
          <cell r="C335" t="str">
            <v>ESGOTAMENTO</v>
          </cell>
          <cell r="E335" t="str">
            <v/>
          </cell>
          <cell r="F335" t="str">
            <v/>
          </cell>
          <cell r="G335" t="str">
            <v/>
          </cell>
          <cell r="I335" t="str">
            <v/>
          </cell>
        </row>
        <row r="336">
          <cell r="B336" t="str">
            <v>06.01.00.00</v>
          </cell>
          <cell r="C336" t="str">
            <v>Esgotamento com Bombas</v>
          </cell>
          <cell r="E336" t="str">
            <v/>
          </cell>
          <cell r="F336" t="str">
            <v/>
          </cell>
          <cell r="G336" t="str">
            <v/>
          </cell>
          <cell r="I336" t="str">
            <v/>
          </cell>
        </row>
        <row r="337">
          <cell r="B337" t="str">
            <v>06.01.00.10</v>
          </cell>
          <cell r="C337" t="str">
            <v>Esgotamento com bomba auto-escorvante 3,5 HP, a gasolina</v>
          </cell>
          <cell r="D337" t="str">
            <v>h</v>
          </cell>
          <cell r="E337">
            <v>2.74</v>
          </cell>
          <cell r="F337">
            <v>4.95</v>
          </cell>
          <cell r="G337">
            <v>0.19</v>
          </cell>
          <cell r="H337">
            <v>7.8800000000000008</v>
          </cell>
          <cell r="I337">
            <v>9.77</v>
          </cell>
        </row>
        <row r="338">
          <cell r="B338" t="str">
            <v>06.01.00.22</v>
          </cell>
          <cell r="C338" t="str">
            <v>Esgotamento com bomba auto-escorvante 8,0 HP, a gasolina</v>
          </cell>
          <cell r="D338" t="str">
            <v>h</v>
          </cell>
          <cell r="E338">
            <v>5.94</v>
          </cell>
          <cell r="F338">
            <v>4.95</v>
          </cell>
          <cell r="G338">
            <v>0.22</v>
          </cell>
          <cell r="H338">
            <v>11.110000000000001</v>
          </cell>
          <cell r="I338">
            <v>13.78</v>
          </cell>
        </row>
        <row r="339">
          <cell r="C339" t="str">
            <v/>
          </cell>
          <cell r="E339" t="str">
            <v/>
          </cell>
          <cell r="F339" t="str">
            <v/>
          </cell>
          <cell r="G339" t="str">
            <v/>
          </cell>
          <cell r="I339" t="str">
            <v/>
          </cell>
        </row>
        <row r="340">
          <cell r="B340" t="str">
            <v>06.02.00.00</v>
          </cell>
          <cell r="C340" t="str">
            <v>Rebaixamento de Lençol Freático</v>
          </cell>
          <cell r="E340" t="str">
            <v/>
          </cell>
          <cell r="F340" t="str">
            <v/>
          </cell>
          <cell r="G340" t="str">
            <v/>
          </cell>
          <cell r="I340" t="str">
            <v/>
          </cell>
        </row>
        <row r="341">
          <cell r="B341" t="str">
            <v>06.02.00.20</v>
          </cell>
          <cell r="C341" t="str">
            <v>Rebaixamento de lençol freático com ponteiras, até 2 m de profundidade</v>
          </cell>
          <cell r="D341" t="str">
            <v>m</v>
          </cell>
          <cell r="E341">
            <v>18.829999999999998</v>
          </cell>
          <cell r="F341">
            <v>10.06</v>
          </cell>
          <cell r="G341">
            <v>0.21</v>
          </cell>
          <cell r="H341">
            <v>29.1</v>
          </cell>
          <cell r="I341">
            <v>36.08</v>
          </cell>
        </row>
        <row r="342">
          <cell r="B342" t="str">
            <v>06.02.00.30</v>
          </cell>
          <cell r="C342" t="str">
            <v>Rebaixamento de lençol freático com ponteiras, até 3 m de profundidade</v>
          </cell>
          <cell r="D342" t="str">
            <v>m</v>
          </cell>
          <cell r="E342">
            <v>22.009999999999998</v>
          </cell>
          <cell r="F342">
            <v>12.370000000000001</v>
          </cell>
          <cell r="G342">
            <v>0.21</v>
          </cell>
          <cell r="H342">
            <v>34.590000000000003</v>
          </cell>
          <cell r="I342">
            <v>42.89</v>
          </cell>
        </row>
        <row r="343">
          <cell r="B343" t="str">
            <v>06.02.00.40</v>
          </cell>
          <cell r="C343" t="str">
            <v>Rebaixamento de lençol freático com ponteiras, até 4 m de profundidade</v>
          </cell>
          <cell r="D343" t="str">
            <v>m</v>
          </cell>
          <cell r="E343">
            <v>24.7</v>
          </cell>
          <cell r="F343">
            <v>14.670000000000002</v>
          </cell>
          <cell r="G343">
            <v>0.21</v>
          </cell>
          <cell r="H343">
            <v>39.58</v>
          </cell>
          <cell r="I343">
            <v>49.08</v>
          </cell>
        </row>
        <row r="344">
          <cell r="B344" t="str">
            <v>06.02.00.50</v>
          </cell>
          <cell r="C344" t="str">
            <v>Rebaixamento de lençol freático com ponteiras, até 5 m de profundidade</v>
          </cell>
          <cell r="D344" t="str">
            <v>m</v>
          </cell>
          <cell r="E344">
            <v>28.36</v>
          </cell>
          <cell r="F344">
            <v>14.670000000000002</v>
          </cell>
          <cell r="G344">
            <v>0.21</v>
          </cell>
          <cell r="H344">
            <v>43.24</v>
          </cell>
          <cell r="I344">
            <v>53.62</v>
          </cell>
        </row>
        <row r="345">
          <cell r="B345" t="str">
            <v>06.02.00.60</v>
          </cell>
          <cell r="C345" t="str">
            <v>Rebaixamento de lençol freático com ponteiras, até 6 m de profundidade</v>
          </cell>
          <cell r="D345" t="str">
            <v>m</v>
          </cell>
          <cell r="E345">
            <v>31.53</v>
          </cell>
          <cell r="F345">
            <v>14.670000000000002</v>
          </cell>
          <cell r="G345">
            <v>0.21</v>
          </cell>
          <cell r="H345">
            <v>46.41</v>
          </cell>
          <cell r="I345">
            <v>57.55</v>
          </cell>
        </row>
        <row r="346">
          <cell r="B346" t="str">
            <v>06.02.00.70</v>
          </cell>
          <cell r="C346" t="str">
            <v>Rebaixamento de lençol freático com ponteiras, até 7 m de profundidade</v>
          </cell>
          <cell r="D346" t="str">
            <v>m</v>
          </cell>
          <cell r="E346">
            <v>34.71</v>
          </cell>
          <cell r="F346">
            <v>16.98</v>
          </cell>
          <cell r="G346">
            <v>0.21</v>
          </cell>
          <cell r="H346">
            <v>51.900000000000006</v>
          </cell>
          <cell r="I346">
            <v>64.36</v>
          </cell>
        </row>
        <row r="347">
          <cell r="B347" t="str">
            <v>06.02.00.80</v>
          </cell>
          <cell r="C347" t="str">
            <v>Rebaixamento de lençol freático com ponteiras, até 8 m de profundidade</v>
          </cell>
          <cell r="D347" t="str">
            <v>m</v>
          </cell>
          <cell r="E347">
            <v>37.879999999999995</v>
          </cell>
          <cell r="F347">
            <v>16.98</v>
          </cell>
          <cell r="G347">
            <v>0.21</v>
          </cell>
          <cell r="H347">
            <v>55.07</v>
          </cell>
          <cell r="I347">
            <v>68.290000000000006</v>
          </cell>
        </row>
        <row r="348">
          <cell r="C348" t="str">
            <v/>
          </cell>
          <cell r="E348" t="str">
            <v/>
          </cell>
          <cell r="F348" t="str">
            <v/>
          </cell>
          <cell r="G348" t="str">
            <v/>
          </cell>
          <cell r="I348" t="str">
            <v/>
          </cell>
        </row>
        <row r="349">
          <cell r="B349" t="str">
            <v>06.03.00.00</v>
          </cell>
          <cell r="C349" t="str">
            <v>Drenagem</v>
          </cell>
          <cell r="E349" t="str">
            <v/>
          </cell>
          <cell r="F349" t="str">
            <v/>
          </cell>
          <cell r="G349" t="str">
            <v/>
          </cell>
          <cell r="I349" t="str">
            <v/>
          </cell>
        </row>
        <row r="350">
          <cell r="B350" t="str">
            <v>06.03.00.40</v>
          </cell>
          <cell r="C350" t="str">
            <v>Manta geotêxtil tecida, densidade 156 g/m²</v>
          </cell>
          <cell r="D350" t="str">
            <v>m2</v>
          </cell>
          <cell r="E350">
            <v>6.45</v>
          </cell>
          <cell r="F350">
            <v>1.1000000000000001</v>
          </cell>
          <cell r="G350">
            <v>0</v>
          </cell>
          <cell r="H350">
            <v>7.55</v>
          </cell>
          <cell r="I350">
            <v>9.36</v>
          </cell>
        </row>
        <row r="351">
          <cell r="C351" t="str">
            <v/>
          </cell>
          <cell r="E351" t="str">
            <v/>
          </cell>
          <cell r="F351" t="str">
            <v/>
          </cell>
          <cell r="G351" t="str">
            <v/>
          </cell>
          <cell r="I351" t="str">
            <v/>
          </cell>
        </row>
        <row r="352">
          <cell r="B352" t="str">
            <v>07.00.00.00</v>
          </cell>
          <cell r="C352" t="str">
            <v>OBRAS DE CONTENÇÃO</v>
          </cell>
          <cell r="E352" t="str">
            <v/>
          </cell>
          <cell r="F352" t="str">
            <v/>
          </cell>
          <cell r="G352" t="str">
            <v/>
          </cell>
          <cell r="I352" t="str">
            <v/>
          </cell>
        </row>
        <row r="353">
          <cell r="B353" t="str">
            <v>07.01.00.00</v>
          </cell>
          <cell r="C353" t="str">
            <v>Ensecadeiras</v>
          </cell>
          <cell r="E353" t="str">
            <v/>
          </cell>
          <cell r="F353" t="str">
            <v/>
          </cell>
          <cell r="G353" t="str">
            <v/>
          </cell>
          <cell r="I353" t="str">
            <v/>
          </cell>
        </row>
        <row r="354">
          <cell r="C354" t="str">
            <v/>
          </cell>
          <cell r="E354" t="str">
            <v/>
          </cell>
          <cell r="F354" t="str">
            <v/>
          </cell>
          <cell r="G354" t="str">
            <v/>
          </cell>
          <cell r="I354" t="str">
            <v/>
          </cell>
        </row>
        <row r="355">
          <cell r="B355" t="str">
            <v>07.02.00.00</v>
          </cell>
          <cell r="C355" t="str">
            <v>Gabiões</v>
          </cell>
          <cell r="E355" t="str">
            <v/>
          </cell>
          <cell r="F355" t="str">
            <v/>
          </cell>
          <cell r="G355" t="str">
            <v/>
          </cell>
          <cell r="I355" t="str">
            <v/>
          </cell>
        </row>
        <row r="356">
          <cell r="B356" t="str">
            <v>07.02.00.10</v>
          </cell>
          <cell r="C356" t="str">
            <v>Enchimento com pedra-de-mão de gabiões tipo colchão</v>
          </cell>
          <cell r="D356" t="str">
            <v>m3</v>
          </cell>
          <cell r="E356">
            <v>54.209999999999994</v>
          </cell>
          <cell r="F356">
            <v>42.349999999999994</v>
          </cell>
          <cell r="G356">
            <v>5.67</v>
          </cell>
          <cell r="H356">
            <v>102.22999999999999</v>
          </cell>
          <cell r="I356">
            <v>126.77</v>
          </cell>
        </row>
        <row r="357">
          <cell r="B357" t="str">
            <v>07.02.00.20</v>
          </cell>
          <cell r="C357" t="str">
            <v>Enchimento com pedra-de-mão de gabiões tipo caixa</v>
          </cell>
          <cell r="D357" t="str">
            <v>m3</v>
          </cell>
          <cell r="E357">
            <v>54.209999999999994</v>
          </cell>
          <cell r="F357">
            <v>47.349999999999994</v>
          </cell>
          <cell r="G357">
            <v>5.67</v>
          </cell>
          <cell r="H357">
            <v>107.22999999999999</v>
          </cell>
          <cell r="I357">
            <v>132.97</v>
          </cell>
        </row>
        <row r="358">
          <cell r="C358" t="str">
            <v/>
          </cell>
          <cell r="E358" t="str">
            <v/>
          </cell>
          <cell r="F358" t="str">
            <v/>
          </cell>
          <cell r="G358" t="str">
            <v/>
          </cell>
          <cell r="I358" t="str">
            <v/>
          </cell>
        </row>
        <row r="359">
          <cell r="B359" t="str">
            <v>07.03.00.00</v>
          </cell>
          <cell r="C359" t="str">
            <v>Enrocamento</v>
          </cell>
          <cell r="E359" t="str">
            <v/>
          </cell>
          <cell r="F359" t="str">
            <v/>
          </cell>
          <cell r="G359" t="str">
            <v/>
          </cell>
          <cell r="I359" t="str">
            <v/>
          </cell>
        </row>
        <row r="360">
          <cell r="B360" t="str">
            <v>07.03.00.10</v>
          </cell>
          <cell r="C360" t="str">
            <v>Enrocamento com pedra-de-mão lançada</v>
          </cell>
          <cell r="D360" t="str">
            <v>m3</v>
          </cell>
          <cell r="E360">
            <v>49.3</v>
          </cell>
          <cell r="F360">
            <v>21.1</v>
          </cell>
          <cell r="G360">
            <v>5.67</v>
          </cell>
          <cell r="H360">
            <v>76.070000000000007</v>
          </cell>
          <cell r="I360">
            <v>94.33</v>
          </cell>
        </row>
        <row r="361">
          <cell r="B361" t="str">
            <v>07.03.00.20</v>
          </cell>
          <cell r="C361" t="str">
            <v>Enrocamento com pedra-de-mão arrumada</v>
          </cell>
          <cell r="D361" t="str">
            <v>m3</v>
          </cell>
          <cell r="E361">
            <v>54.209999999999994</v>
          </cell>
          <cell r="F361">
            <v>37.36</v>
          </cell>
          <cell r="G361">
            <v>5.67</v>
          </cell>
          <cell r="H361">
            <v>97.24</v>
          </cell>
          <cell r="I361">
            <v>120.58</v>
          </cell>
        </row>
        <row r="362">
          <cell r="C362" t="str">
            <v/>
          </cell>
          <cell r="E362" t="str">
            <v/>
          </cell>
          <cell r="F362" t="str">
            <v/>
          </cell>
          <cell r="G362" t="str">
            <v/>
          </cell>
          <cell r="I362" t="str">
            <v/>
          </cell>
        </row>
        <row r="363">
          <cell r="B363" t="str">
            <v>08.00.00.00</v>
          </cell>
          <cell r="C363" t="str">
            <v>FUNDAÇÃO E ESTRUTURA</v>
          </cell>
          <cell r="E363" t="str">
            <v/>
          </cell>
          <cell r="F363" t="str">
            <v/>
          </cell>
          <cell r="G363" t="str">
            <v/>
          </cell>
          <cell r="I363" t="str">
            <v/>
          </cell>
        </row>
        <row r="364">
          <cell r="B364" t="str">
            <v>08.01.00.00</v>
          </cell>
          <cell r="C364" t="str">
            <v>Fundações</v>
          </cell>
          <cell r="E364" t="str">
            <v/>
          </cell>
          <cell r="F364" t="str">
            <v/>
          </cell>
          <cell r="G364" t="str">
            <v/>
          </cell>
          <cell r="I364" t="str">
            <v/>
          </cell>
        </row>
        <row r="365">
          <cell r="C365" t="str">
            <v/>
          </cell>
          <cell r="E365" t="str">
            <v/>
          </cell>
          <cell r="F365" t="str">
            <v/>
          </cell>
          <cell r="G365" t="str">
            <v/>
          </cell>
          <cell r="I365" t="str">
            <v/>
          </cell>
        </row>
        <row r="366">
          <cell r="B366" t="str">
            <v>08.02.00.00</v>
          </cell>
          <cell r="C366" t="str">
            <v>Estacas</v>
          </cell>
          <cell r="E366" t="str">
            <v/>
          </cell>
          <cell r="F366" t="str">
            <v/>
          </cell>
          <cell r="G366" t="str">
            <v/>
          </cell>
          <cell r="I366" t="str">
            <v/>
          </cell>
        </row>
        <row r="367">
          <cell r="B367" t="str">
            <v>08.02.00.10</v>
          </cell>
          <cell r="C367" t="str">
            <v>Mobilização e desmobilização para serviços de estaqueamento até 150 km</v>
          </cell>
          <cell r="D367" t="str">
            <v>un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</row>
        <row r="368">
          <cell r="B368" t="str">
            <v>08.02.00.20</v>
          </cell>
          <cell r="C368" t="str">
            <v>Mobilização e desmobilização para serviços de estaqueamento de 151 km a 300 km</v>
          </cell>
          <cell r="D368" t="str">
            <v>un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</row>
        <row r="369">
          <cell r="B369" t="str">
            <v>08.02.00.30</v>
          </cell>
          <cell r="C369" t="str">
            <v>Mobilização e desmobilização para serviços de estaqueamento acima 300 km</v>
          </cell>
          <cell r="D369" t="str">
            <v>un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</row>
        <row r="370">
          <cell r="I370" t="str">
            <v/>
          </cell>
        </row>
        <row r="371">
          <cell r="B371" t="str">
            <v>08.02.01.00</v>
          </cell>
          <cell r="C371" t="str">
            <v>Estacas de Madeira</v>
          </cell>
          <cell r="E371" t="str">
            <v/>
          </cell>
          <cell r="F371" t="str">
            <v/>
          </cell>
          <cell r="G371" t="str">
            <v/>
          </cell>
          <cell r="I371" t="str">
            <v/>
          </cell>
        </row>
        <row r="372">
          <cell r="B372" t="str">
            <v>08.02.02.00</v>
          </cell>
          <cell r="C372" t="str">
            <v>Estacas Moldadas “In Loco”</v>
          </cell>
          <cell r="E372" t="str">
            <v/>
          </cell>
          <cell r="F372" t="str">
            <v/>
          </cell>
          <cell r="G372" t="str">
            <v/>
          </cell>
          <cell r="I372" t="str">
            <v/>
          </cell>
        </row>
        <row r="373">
          <cell r="B373" t="str">
            <v>08.02.03.00</v>
          </cell>
          <cell r="C373" t="str">
            <v>Estacas Pré-Moldadas</v>
          </cell>
          <cell r="E373" t="str">
            <v/>
          </cell>
          <cell r="F373" t="str">
            <v/>
          </cell>
          <cell r="G373" t="str">
            <v/>
          </cell>
          <cell r="I373" t="str">
            <v/>
          </cell>
        </row>
        <row r="374">
          <cell r="B374" t="str">
            <v>08.02.04.00</v>
          </cell>
          <cell r="C374" t="str">
            <v>Estacas Metálicas</v>
          </cell>
          <cell r="E374" t="str">
            <v/>
          </cell>
          <cell r="F374" t="str">
            <v/>
          </cell>
          <cell r="G374" t="str">
            <v/>
          </cell>
          <cell r="I374" t="str">
            <v/>
          </cell>
        </row>
        <row r="375">
          <cell r="B375" t="str">
            <v>08.02.05.00</v>
          </cell>
          <cell r="C375" t="str">
            <v>Ancoragem</v>
          </cell>
          <cell r="E375" t="str">
            <v/>
          </cell>
          <cell r="F375" t="str">
            <v/>
          </cell>
          <cell r="G375" t="str">
            <v/>
          </cell>
          <cell r="I375" t="str">
            <v/>
          </cell>
        </row>
        <row r="376">
          <cell r="C376" t="str">
            <v/>
          </cell>
          <cell r="E376" t="str">
            <v/>
          </cell>
          <cell r="F376" t="str">
            <v/>
          </cell>
          <cell r="G376" t="str">
            <v/>
          </cell>
          <cell r="I376" t="str">
            <v/>
          </cell>
        </row>
        <row r="377">
          <cell r="B377" t="str">
            <v>08.03.00.00</v>
          </cell>
          <cell r="C377" t="str">
            <v>Lastro</v>
          </cell>
          <cell r="E377" t="str">
            <v/>
          </cell>
          <cell r="F377" t="str">
            <v/>
          </cell>
          <cell r="G377" t="str">
            <v/>
          </cell>
          <cell r="I377" t="str">
            <v/>
          </cell>
        </row>
        <row r="378">
          <cell r="B378" t="str">
            <v>08.03.00.14</v>
          </cell>
          <cell r="C378" t="str">
            <v>Lastro de brita n° 2 (inclusive carga e descarga)</v>
          </cell>
          <cell r="D378" t="str">
            <v>m3</v>
          </cell>
          <cell r="E378">
            <v>55.72</v>
          </cell>
          <cell r="F378">
            <v>7.9</v>
          </cell>
          <cell r="G378">
            <v>2.98</v>
          </cell>
          <cell r="H378">
            <v>66.600000000000009</v>
          </cell>
          <cell r="I378">
            <v>82.58</v>
          </cell>
        </row>
        <row r="379">
          <cell r="B379" t="str">
            <v>08.03.00.34</v>
          </cell>
          <cell r="C379" t="str">
            <v>Lastro de concreto consumo mínimo de cimento 250 kg/m³</v>
          </cell>
          <cell r="D379" t="str">
            <v>m3</v>
          </cell>
          <cell r="E379">
            <v>214.58</v>
          </cell>
          <cell r="F379">
            <v>205.95</v>
          </cell>
          <cell r="G379">
            <v>1.6</v>
          </cell>
          <cell r="H379">
            <v>422.13</v>
          </cell>
          <cell r="I379">
            <v>523.44000000000005</v>
          </cell>
        </row>
        <row r="380">
          <cell r="B380" t="str">
            <v>08.03.00.44</v>
          </cell>
          <cell r="C380" t="str">
            <v>Lastro de concreto usinado bombeado 250 kg cim/m³</v>
          </cell>
          <cell r="D380" t="str">
            <v>m3</v>
          </cell>
          <cell r="E380">
            <v>277.22000000000003</v>
          </cell>
          <cell r="F380">
            <v>27.37</v>
          </cell>
          <cell r="G380">
            <v>0</v>
          </cell>
          <cell r="H380">
            <v>304.59000000000003</v>
          </cell>
          <cell r="I380">
            <v>377.69</v>
          </cell>
        </row>
        <row r="381">
          <cell r="C381" t="str">
            <v/>
          </cell>
          <cell r="E381" t="str">
            <v/>
          </cell>
          <cell r="F381" t="str">
            <v/>
          </cell>
          <cell r="G381" t="str">
            <v/>
          </cell>
          <cell r="I381" t="str">
            <v/>
          </cell>
        </row>
        <row r="382">
          <cell r="B382" t="str">
            <v>08.04.00.00</v>
          </cell>
          <cell r="C382" t="str">
            <v>Fôrmas e Cimbramentos</v>
          </cell>
          <cell r="E382" t="str">
            <v/>
          </cell>
          <cell r="F382" t="str">
            <v/>
          </cell>
          <cell r="G382" t="str">
            <v/>
          </cell>
          <cell r="I382" t="str">
            <v/>
          </cell>
        </row>
        <row r="383">
          <cell r="B383" t="str">
            <v>08.04.00.22</v>
          </cell>
          <cell r="C383" t="str">
            <v>Fôrmas planas para fundações, com escoramento</v>
          </cell>
          <cell r="D383" t="str">
            <v>m2</v>
          </cell>
          <cell r="E383">
            <v>18</v>
          </cell>
          <cell r="F383">
            <v>36.35</v>
          </cell>
          <cell r="G383">
            <v>0</v>
          </cell>
          <cell r="H383">
            <v>54.35</v>
          </cell>
          <cell r="I383">
            <v>67.39</v>
          </cell>
        </row>
        <row r="384">
          <cell r="B384" t="str">
            <v>08.04.00.24</v>
          </cell>
          <cell r="C384" t="str">
            <v>Fôrmas planas para lajes e paredes, com escoramento</v>
          </cell>
          <cell r="D384" t="str">
            <v>m2</v>
          </cell>
          <cell r="E384">
            <v>0</v>
          </cell>
          <cell r="F384">
            <v>0</v>
          </cell>
          <cell r="G384">
            <v>83.38000000000001</v>
          </cell>
          <cell r="H384">
            <v>83.38000000000001</v>
          </cell>
          <cell r="I384">
            <v>103.39</v>
          </cell>
        </row>
        <row r="385">
          <cell r="B385" t="str">
            <v>08.04.00.26</v>
          </cell>
          <cell r="C385" t="str">
            <v>Fôrmas planas para vigas e pilares, com escoramento</v>
          </cell>
          <cell r="D385" t="str">
            <v>m2</v>
          </cell>
          <cell r="E385">
            <v>0</v>
          </cell>
          <cell r="F385">
            <v>0</v>
          </cell>
          <cell r="G385">
            <v>104.61000000000001</v>
          </cell>
          <cell r="H385">
            <v>104.61000000000001</v>
          </cell>
          <cell r="I385">
            <v>129.72</v>
          </cell>
        </row>
        <row r="386">
          <cell r="B386" t="str">
            <v>08.04.00.28</v>
          </cell>
          <cell r="C386" t="str">
            <v>Fôrmas planas para reservatório Intze, com escoramento</v>
          </cell>
          <cell r="D386" t="str">
            <v>m2</v>
          </cell>
          <cell r="E386">
            <v>33.07</v>
          </cell>
          <cell r="F386">
            <v>83.6</v>
          </cell>
          <cell r="G386">
            <v>0</v>
          </cell>
          <cell r="H386">
            <v>116.67</v>
          </cell>
          <cell r="I386">
            <v>144.66999999999999</v>
          </cell>
        </row>
        <row r="387">
          <cell r="B387" t="str">
            <v>08.04.00.42</v>
          </cell>
          <cell r="C387" t="str">
            <v>Fôrmas curvas para fundações, com escoramento</v>
          </cell>
          <cell r="D387" t="str">
            <v>m2</v>
          </cell>
          <cell r="E387">
            <v>23.61</v>
          </cell>
          <cell r="F387">
            <v>54.53</v>
          </cell>
          <cell r="G387">
            <v>0</v>
          </cell>
          <cell r="H387">
            <v>78.14</v>
          </cell>
          <cell r="I387">
            <v>96.89</v>
          </cell>
        </row>
        <row r="388">
          <cell r="B388" t="str">
            <v>08.04.00.43</v>
          </cell>
          <cell r="C388" t="str">
            <v>Fôrmas curvas cilíndricas, estruturas correntes, com escoramento</v>
          </cell>
          <cell r="D388" t="str">
            <v>m2</v>
          </cell>
          <cell r="E388">
            <v>31.75</v>
          </cell>
          <cell r="F388">
            <v>90.88</v>
          </cell>
          <cell r="G388">
            <v>0</v>
          </cell>
          <cell r="H388">
            <v>122.63</v>
          </cell>
          <cell r="I388">
            <v>152.06</v>
          </cell>
        </row>
        <row r="389">
          <cell r="B389" t="str">
            <v>08.04.00.44</v>
          </cell>
          <cell r="C389" t="str">
            <v>Fôrmas curvas para reservatório apoiado, com escoramento</v>
          </cell>
          <cell r="D389" t="str">
            <v>m2</v>
          </cell>
          <cell r="E389">
            <v>38.630000000000003</v>
          </cell>
          <cell r="F389">
            <v>101.78</v>
          </cell>
          <cell r="G389">
            <v>0</v>
          </cell>
          <cell r="H389">
            <v>140.41</v>
          </cell>
          <cell r="I389">
            <v>174.11</v>
          </cell>
        </row>
        <row r="390">
          <cell r="B390" t="str">
            <v>08.04.00.48</v>
          </cell>
          <cell r="C390" t="str">
            <v>Fôrmas curvas para reservatório Intze, com escoramento</v>
          </cell>
          <cell r="D390" t="str">
            <v>m2</v>
          </cell>
          <cell r="E390">
            <v>40</v>
          </cell>
          <cell r="F390">
            <v>134.5</v>
          </cell>
          <cell r="G390">
            <v>0</v>
          </cell>
          <cell r="H390">
            <v>174.5</v>
          </cell>
          <cell r="I390">
            <v>216.38</v>
          </cell>
        </row>
        <row r="391">
          <cell r="C391" t="str">
            <v/>
          </cell>
          <cell r="E391" t="str">
            <v/>
          </cell>
          <cell r="F391" t="str">
            <v/>
          </cell>
          <cell r="G391" t="str">
            <v/>
          </cell>
          <cell r="I391" t="str">
            <v/>
          </cell>
        </row>
        <row r="392">
          <cell r="B392" t="str">
            <v>08.05.00.00</v>
          </cell>
          <cell r="C392" t="str">
            <v>Armaduras</v>
          </cell>
          <cell r="E392" t="str">
            <v/>
          </cell>
          <cell r="F392" t="str">
            <v/>
          </cell>
          <cell r="G392" t="str">
            <v/>
          </cell>
          <cell r="I392" t="str">
            <v/>
          </cell>
        </row>
        <row r="393">
          <cell r="B393" t="str">
            <v>08.05.00.23</v>
          </cell>
          <cell r="C393" t="str">
            <v>Armadura CA-50, 6,30 mm - Fornecimento, corte (com perda de 7%), dobra e colocação</v>
          </cell>
          <cell r="D393" t="str">
            <v>kg</v>
          </cell>
          <cell r="E393">
            <v>0.37</v>
          </cell>
          <cell r="F393">
            <v>2.96</v>
          </cell>
          <cell r="G393">
            <v>6.55</v>
          </cell>
          <cell r="H393">
            <v>9.879999999999999</v>
          </cell>
          <cell r="I393">
            <v>12.25</v>
          </cell>
        </row>
        <row r="394">
          <cell r="B394" t="str">
            <v>08.05.00.24</v>
          </cell>
          <cell r="C394" t="str">
            <v>Armadura CA-50, 8,00 mm - Fornecimento, corte (com perda de 11%), dobra e colocação</v>
          </cell>
          <cell r="D394" t="str">
            <v>kg</v>
          </cell>
          <cell r="E394">
            <v>0.35</v>
          </cell>
          <cell r="F394">
            <v>2.21</v>
          </cell>
          <cell r="G394">
            <v>6.37</v>
          </cell>
          <cell r="H394">
            <v>8.93</v>
          </cell>
          <cell r="I394">
            <v>11.07</v>
          </cell>
        </row>
        <row r="395">
          <cell r="B395" t="str">
            <v>08.05.00.25</v>
          </cell>
          <cell r="C395" t="str">
            <v>Armadura CA-50, 10,00 mm - Fornecimento, corte (com perda de 11%), dobra e colocação</v>
          </cell>
          <cell r="D395" t="str">
            <v>kg</v>
          </cell>
          <cell r="E395">
            <v>0.32999999999999996</v>
          </cell>
          <cell r="F395">
            <v>1.65</v>
          </cell>
          <cell r="G395">
            <v>5.82</v>
          </cell>
          <cell r="H395">
            <v>7.8000000000000007</v>
          </cell>
          <cell r="I395">
            <v>9.67</v>
          </cell>
        </row>
        <row r="396">
          <cell r="B396" t="str">
            <v>08.05.00.26</v>
          </cell>
          <cell r="C396" t="str">
            <v>Armadura CA-50, 12,50 mm - Fornecimento, corte (com perda de 11%), dobra e colocação</v>
          </cell>
          <cell r="D396" t="str">
            <v>kg</v>
          </cell>
          <cell r="E396">
            <v>0.31999999999999995</v>
          </cell>
          <cell r="F396">
            <v>1.2000000000000002</v>
          </cell>
          <cell r="G396">
            <v>4.95</v>
          </cell>
          <cell r="H396">
            <v>6.4700000000000006</v>
          </cell>
          <cell r="I396">
            <v>8.02</v>
          </cell>
        </row>
        <row r="397">
          <cell r="B397" t="str">
            <v>08.05.00.27</v>
          </cell>
          <cell r="C397" t="str">
            <v>Armadura CA-50, 16,00 mm - Fornecimento, corte (com perda de 11%), dobra e colocação</v>
          </cell>
          <cell r="D397" t="str">
            <v>kg</v>
          </cell>
          <cell r="E397">
            <v>0.3</v>
          </cell>
          <cell r="F397">
            <v>0.80999999999999994</v>
          </cell>
          <cell r="G397">
            <v>4.88</v>
          </cell>
          <cell r="H397">
            <v>5.9899999999999993</v>
          </cell>
          <cell r="I397">
            <v>7.43</v>
          </cell>
        </row>
        <row r="398">
          <cell r="B398" t="str">
            <v>08.05.00.28</v>
          </cell>
          <cell r="C398" t="str">
            <v>Armadura CA-50, 20,00 mm - Fornecimento, corte (com perda de 14%), dobra e colocação</v>
          </cell>
          <cell r="D398" t="str">
            <v>kg</v>
          </cell>
          <cell r="E398">
            <v>0.3</v>
          </cell>
          <cell r="F398">
            <v>0.54</v>
          </cell>
          <cell r="G398">
            <v>5.73</v>
          </cell>
          <cell r="H398">
            <v>6.57</v>
          </cell>
          <cell r="I398">
            <v>8.15</v>
          </cell>
        </row>
        <row r="399">
          <cell r="B399" t="str">
            <v>08.05.00.29</v>
          </cell>
          <cell r="C399" t="str">
            <v>Armadura CA-50, 25,00 mm - Fornecimento, corte (com perda de 14%), dobra e colocação</v>
          </cell>
          <cell r="D399" t="str">
            <v>kg</v>
          </cell>
          <cell r="E399">
            <v>0.28999999999999998</v>
          </cell>
          <cell r="F399">
            <v>0.31000000000000005</v>
          </cell>
          <cell r="G399">
            <v>5.72</v>
          </cell>
          <cell r="H399">
            <v>6.3199999999999994</v>
          </cell>
          <cell r="I399">
            <v>7.84</v>
          </cell>
        </row>
        <row r="400">
          <cell r="B400" t="str">
            <v>08.05.00.33</v>
          </cell>
          <cell r="C400" t="str">
            <v>Armadura CA-60, 5,00 mm - Fornecimento, corte (com perda de 7%), dobra e colocação</v>
          </cell>
          <cell r="D400" t="str">
            <v>kg</v>
          </cell>
          <cell r="E400">
            <v>0.39</v>
          </cell>
          <cell r="F400">
            <v>3.88</v>
          </cell>
          <cell r="G400">
            <v>6.75</v>
          </cell>
          <cell r="H400">
            <v>11.019999999999998</v>
          </cell>
          <cell r="I400">
            <v>13.66</v>
          </cell>
        </row>
        <row r="401">
          <cell r="C401" t="str">
            <v/>
          </cell>
          <cell r="E401" t="str">
            <v/>
          </cell>
          <cell r="F401" t="str">
            <v/>
          </cell>
          <cell r="G401" t="str">
            <v/>
          </cell>
          <cell r="I401" t="str">
            <v/>
          </cell>
        </row>
        <row r="402">
          <cell r="B402" t="str">
            <v>08.06.00.00</v>
          </cell>
          <cell r="C402" t="str">
            <v>Concreto</v>
          </cell>
          <cell r="E402" t="str">
            <v/>
          </cell>
          <cell r="F402" t="str">
            <v/>
          </cell>
          <cell r="G402" t="str">
            <v/>
          </cell>
          <cell r="I402" t="str">
            <v/>
          </cell>
        </row>
        <row r="403">
          <cell r="B403" t="str">
            <v>08.06.00.14</v>
          </cell>
          <cell r="C403" t="str">
            <v>Concreto Fck=15 MPa, misturado em betoneira, estruturas correntes</v>
          </cell>
          <cell r="D403" t="str">
            <v>m3</v>
          </cell>
          <cell r="E403">
            <v>260.69000000000005</v>
          </cell>
          <cell r="F403">
            <v>233.33</v>
          </cell>
          <cell r="G403">
            <v>1.6</v>
          </cell>
          <cell r="H403">
            <v>495.62</v>
          </cell>
          <cell r="I403">
            <v>614.57000000000005</v>
          </cell>
        </row>
        <row r="404">
          <cell r="B404" t="str">
            <v>08.06.00.16</v>
          </cell>
          <cell r="C404" t="str">
            <v>Concreto Fck=18 MPa, misturado em betoneira, estruturas correntes</v>
          </cell>
          <cell r="D404" t="str">
            <v>m3</v>
          </cell>
          <cell r="E404">
            <v>268.76</v>
          </cell>
          <cell r="F404">
            <v>233.33</v>
          </cell>
          <cell r="G404">
            <v>1.6</v>
          </cell>
          <cell r="H404">
            <v>503.68999999999994</v>
          </cell>
          <cell r="I404">
            <v>624.58000000000004</v>
          </cell>
        </row>
        <row r="405">
          <cell r="B405" t="str">
            <v>08.06.00.22</v>
          </cell>
          <cell r="C405" t="str">
            <v>Concreto Fck=20 MPa, misturado em betoneira, fins hidráulicos</v>
          </cell>
          <cell r="D405" t="str">
            <v>m3</v>
          </cell>
          <cell r="E405">
            <v>276.97999999999996</v>
          </cell>
          <cell r="F405">
            <v>233.33</v>
          </cell>
          <cell r="G405">
            <v>1.6</v>
          </cell>
          <cell r="H405">
            <v>511.90999999999997</v>
          </cell>
          <cell r="I405">
            <v>634.77</v>
          </cell>
        </row>
        <row r="406">
          <cell r="B406" t="str">
            <v>08.06.00.24</v>
          </cell>
          <cell r="C406" t="str">
            <v>Concreto Fck=20 MPa, misturado em betoneira, fins hidráulicos, para reservatório Intze</v>
          </cell>
          <cell r="D406" t="str">
            <v>m3</v>
          </cell>
          <cell r="E406">
            <v>276.97999999999996</v>
          </cell>
          <cell r="F406">
            <v>307.62</v>
          </cell>
          <cell r="G406">
            <v>1.6</v>
          </cell>
          <cell r="H406">
            <v>586.19999999999993</v>
          </cell>
          <cell r="I406">
            <v>726.89</v>
          </cell>
        </row>
        <row r="407">
          <cell r="B407" t="str">
            <v>08.06.00.26</v>
          </cell>
          <cell r="C407" t="str">
            <v>Concreto Fck=22 MPa, misturado em betoneira, fins hidráulicos</v>
          </cell>
          <cell r="D407" t="str">
            <v>m3</v>
          </cell>
          <cell r="E407">
            <v>281.64999999999998</v>
          </cell>
          <cell r="F407">
            <v>233.33</v>
          </cell>
          <cell r="G407">
            <v>1.6</v>
          </cell>
          <cell r="H407">
            <v>516.57999999999993</v>
          </cell>
          <cell r="I407">
            <v>640.55999999999995</v>
          </cell>
        </row>
        <row r="408">
          <cell r="B408" t="str">
            <v>08.06.00.28</v>
          </cell>
          <cell r="C408" t="str">
            <v>Concreto Fck=22 MPa, misturado em betoneira, fins hidráulicos, para reservatório Intze</v>
          </cell>
          <cell r="D408" t="str">
            <v>m3</v>
          </cell>
          <cell r="E408">
            <v>281.64999999999998</v>
          </cell>
          <cell r="F408">
            <v>307.62</v>
          </cell>
          <cell r="G408">
            <v>1.6</v>
          </cell>
          <cell r="H408">
            <v>590.86999999999989</v>
          </cell>
          <cell r="I408">
            <v>732.68</v>
          </cell>
        </row>
        <row r="409">
          <cell r="B409" t="str">
            <v>08.06.00.42</v>
          </cell>
          <cell r="C409" t="str">
            <v>Concreto ciclópico 30% pedra-de-mão, mínimo 150 kg cimento/m³</v>
          </cell>
          <cell r="D409" t="str">
            <v>m3</v>
          </cell>
          <cell r="E409">
            <v>156.32</v>
          </cell>
          <cell r="F409">
            <v>195.84</v>
          </cell>
          <cell r="G409">
            <v>1.63</v>
          </cell>
          <cell r="H409">
            <v>353.78999999999996</v>
          </cell>
          <cell r="I409">
            <v>438.7</v>
          </cell>
        </row>
        <row r="410">
          <cell r="B410" t="str">
            <v>08.06.00.50</v>
          </cell>
          <cell r="C410" t="str">
            <v>Concreto Fck 25 Mpa, armadura, fôrmas, lançamento e aplicação estrutura &lt; 5 m³</v>
          </cell>
          <cell r="D410" t="str">
            <v>m3</v>
          </cell>
          <cell r="E410">
            <v>868.91000000000008</v>
          </cell>
          <cell r="F410">
            <v>1826.1599999999999</v>
          </cell>
          <cell r="G410">
            <v>0.44</v>
          </cell>
          <cell r="H410">
            <v>2695.5099999999998</v>
          </cell>
          <cell r="I410">
            <v>3342.43</v>
          </cell>
        </row>
        <row r="411">
          <cell r="B411" t="str">
            <v>08.06.00.80</v>
          </cell>
          <cell r="C411" t="str">
            <v>Fornecimento concreto usinado bombeado Fck = 15 Mpa, inclusive bombeamento</v>
          </cell>
          <cell r="D411" t="str">
            <v>m3</v>
          </cell>
          <cell r="E411">
            <v>305.64</v>
          </cell>
          <cell r="F411">
            <v>0</v>
          </cell>
          <cell r="G411">
            <v>0</v>
          </cell>
          <cell r="H411">
            <v>305.64</v>
          </cell>
          <cell r="I411">
            <v>378.99</v>
          </cell>
        </row>
        <row r="412">
          <cell r="B412" t="str">
            <v>08.06.00.83</v>
          </cell>
          <cell r="C412" t="str">
            <v>Fornecimento concreto usinado bombeado Fck = 20 Mpa, inclusive bombeamento</v>
          </cell>
          <cell r="D412" t="str">
            <v>m3</v>
          </cell>
          <cell r="E412">
            <v>352.96</v>
          </cell>
          <cell r="F412">
            <v>0</v>
          </cell>
          <cell r="G412">
            <v>0</v>
          </cell>
          <cell r="H412">
            <v>352.96</v>
          </cell>
          <cell r="I412">
            <v>437.67</v>
          </cell>
        </row>
        <row r="413">
          <cell r="B413" t="str">
            <v>08.06.00.85</v>
          </cell>
          <cell r="C413" t="str">
            <v>Fornecimento concreto usinado bombeado Fck = 25 Mpa, inclusive bombeamento</v>
          </cell>
          <cell r="D413" t="str">
            <v>m3</v>
          </cell>
          <cell r="E413">
            <v>367.82</v>
          </cell>
          <cell r="F413">
            <v>0</v>
          </cell>
          <cell r="G413">
            <v>0</v>
          </cell>
          <cell r="H413">
            <v>367.82</v>
          </cell>
          <cell r="I413">
            <v>456.1</v>
          </cell>
        </row>
        <row r="414">
          <cell r="B414" t="str">
            <v>08.06.00.90</v>
          </cell>
          <cell r="C414" t="str">
            <v>Fornecimento concreto usinado bombeado Fck = 30 Mpa, inclusive bombeamento</v>
          </cell>
          <cell r="D414" t="str">
            <v>m3</v>
          </cell>
          <cell r="E414">
            <v>380.2</v>
          </cell>
          <cell r="F414">
            <v>0</v>
          </cell>
          <cell r="G414">
            <v>0</v>
          </cell>
          <cell r="H414">
            <v>380.2</v>
          </cell>
          <cell r="I414">
            <v>471.45</v>
          </cell>
        </row>
        <row r="415">
          <cell r="B415" t="str">
            <v>08.06.00.93</v>
          </cell>
          <cell r="C415" t="str">
            <v>Fornecimento concreto usinado bombeado Fck = 35 Mpa, inclusive bombeamento</v>
          </cell>
          <cell r="D415" t="str">
            <v>m3</v>
          </cell>
          <cell r="E415">
            <v>393.83</v>
          </cell>
          <cell r="F415">
            <v>0</v>
          </cell>
          <cell r="G415">
            <v>0</v>
          </cell>
          <cell r="H415">
            <v>393.83</v>
          </cell>
          <cell r="I415">
            <v>488.35</v>
          </cell>
        </row>
        <row r="416">
          <cell r="B416" t="str">
            <v>08.06.00.94</v>
          </cell>
          <cell r="C416" t="str">
            <v>Fornecimento concreto usinado bombeado Fck = 40 Mpa, inclusive bombeamento</v>
          </cell>
          <cell r="D416" t="str">
            <v>m3</v>
          </cell>
          <cell r="E416">
            <v>408.68</v>
          </cell>
          <cell r="F416">
            <v>0</v>
          </cell>
          <cell r="G416">
            <v>0</v>
          </cell>
          <cell r="H416">
            <v>408.68</v>
          </cell>
          <cell r="I416">
            <v>506.76</v>
          </cell>
        </row>
        <row r="417">
          <cell r="B417" t="str">
            <v>08.06.00.97</v>
          </cell>
          <cell r="C417" t="str">
            <v>Lançamento, adensamento e acabamento de concreto usinado bombeado</v>
          </cell>
          <cell r="D417" t="str">
            <v>m3</v>
          </cell>
          <cell r="E417">
            <v>0.06</v>
          </cell>
          <cell r="F417">
            <v>27.580000000000002</v>
          </cell>
          <cell r="G417">
            <v>7.0000000000000007E-2</v>
          </cell>
          <cell r="H417">
            <v>27.71</v>
          </cell>
          <cell r="I417">
            <v>34.36</v>
          </cell>
        </row>
        <row r="418">
          <cell r="C418" t="str">
            <v/>
          </cell>
          <cell r="E418" t="str">
            <v/>
          </cell>
          <cell r="F418" t="str">
            <v/>
          </cell>
          <cell r="G418" t="str">
            <v/>
          </cell>
          <cell r="I418" t="str">
            <v/>
          </cell>
        </row>
        <row r="419">
          <cell r="B419" t="str">
            <v>08.07.00.00</v>
          </cell>
          <cell r="C419" t="str">
            <v>Serviços Complementares às Obras de Concreto</v>
          </cell>
          <cell r="E419" t="str">
            <v/>
          </cell>
          <cell r="F419" t="str">
            <v/>
          </cell>
          <cell r="G419" t="str">
            <v/>
          </cell>
          <cell r="I419" t="str">
            <v/>
          </cell>
        </row>
        <row r="420">
          <cell r="B420" t="str">
            <v>08.07.01.10</v>
          </cell>
          <cell r="C420" t="str">
            <v>Junta de dilatação e de vedação, fins hidráulicos</v>
          </cell>
          <cell r="D420" t="str">
            <v>m</v>
          </cell>
          <cell r="E420">
            <v>92.24</v>
          </cell>
          <cell r="F420">
            <v>4.3599999999999994</v>
          </cell>
          <cell r="G420">
            <v>0</v>
          </cell>
          <cell r="H420">
            <v>96.6</v>
          </cell>
          <cell r="I420">
            <v>119.78</v>
          </cell>
        </row>
        <row r="421">
          <cell r="B421" t="str">
            <v>08.07.02.22</v>
          </cell>
          <cell r="C421" t="str">
            <v>Apoio de neoprene 60 x 50 x 10 mm</v>
          </cell>
          <cell r="D421" t="str">
            <v>un</v>
          </cell>
          <cell r="E421">
            <v>1.72</v>
          </cell>
          <cell r="F421">
            <v>12.030000000000001</v>
          </cell>
          <cell r="G421">
            <v>0</v>
          </cell>
          <cell r="H421">
            <v>13.75</v>
          </cell>
          <cell r="I421">
            <v>17.05</v>
          </cell>
        </row>
        <row r="422">
          <cell r="B422" t="str">
            <v>08.07.02.24</v>
          </cell>
          <cell r="C422" t="str">
            <v>Apoio de neoprene 70 x 50 x 10 mm</v>
          </cell>
          <cell r="D422" t="str">
            <v>un</v>
          </cell>
          <cell r="E422">
            <v>2.0099999999999998</v>
          </cell>
          <cell r="F422">
            <v>12.030000000000001</v>
          </cell>
          <cell r="G422">
            <v>0</v>
          </cell>
          <cell r="H422">
            <v>14.04</v>
          </cell>
          <cell r="I422">
            <v>17.41</v>
          </cell>
        </row>
        <row r="423">
          <cell r="B423" t="str">
            <v>08.07.02.26</v>
          </cell>
          <cell r="C423" t="str">
            <v>Apoio de neoprene 80 x 50 x 10 mm</v>
          </cell>
          <cell r="D423" t="str">
            <v>un</v>
          </cell>
          <cell r="E423">
            <v>2.31</v>
          </cell>
          <cell r="F423">
            <v>12.05</v>
          </cell>
          <cell r="G423">
            <v>0</v>
          </cell>
          <cell r="H423">
            <v>14.36</v>
          </cell>
          <cell r="I423">
            <v>17.809999999999999</v>
          </cell>
        </row>
        <row r="424">
          <cell r="B424" t="str">
            <v>08.07.02.28</v>
          </cell>
          <cell r="C424" t="str">
            <v>Apoio de neoprene 100 x 50 x 10 mm</v>
          </cell>
          <cell r="D424" t="str">
            <v>un</v>
          </cell>
          <cell r="E424">
            <v>2.88</v>
          </cell>
          <cell r="F424">
            <v>12.05</v>
          </cell>
          <cell r="G424">
            <v>0</v>
          </cell>
          <cell r="H424">
            <v>14.93</v>
          </cell>
          <cell r="I424">
            <v>18.510000000000002</v>
          </cell>
        </row>
        <row r="425">
          <cell r="I425" t="str">
            <v/>
          </cell>
        </row>
        <row r="426">
          <cell r="B426" t="str">
            <v>08.07.03.00</v>
          </cell>
          <cell r="C426" t="str">
            <v>Recuperação, Reparo e Reforço de Estruturas de Concreto</v>
          </cell>
          <cell r="E426" t="str">
            <v/>
          </cell>
          <cell r="F426" t="str">
            <v/>
          </cell>
          <cell r="G426" t="str">
            <v/>
          </cell>
          <cell r="I426" t="str">
            <v/>
          </cell>
        </row>
        <row r="427">
          <cell r="I427" t="str">
            <v/>
          </cell>
        </row>
        <row r="428">
          <cell r="B428" t="str">
            <v>08.07.04.00</v>
          </cell>
          <cell r="C428" t="str">
            <v>Teste de Estanqueidade</v>
          </cell>
          <cell r="E428" t="str">
            <v/>
          </cell>
          <cell r="F428" t="str">
            <v/>
          </cell>
          <cell r="G428" t="str">
            <v/>
          </cell>
          <cell r="I428" t="str">
            <v/>
          </cell>
        </row>
        <row r="429">
          <cell r="I429" t="str">
            <v/>
          </cell>
        </row>
        <row r="430">
          <cell r="B430" t="str">
            <v>08.07.05.00</v>
          </cell>
          <cell r="C430" t="str">
            <v>Juntas de Concretagem</v>
          </cell>
          <cell r="E430" t="str">
            <v/>
          </cell>
          <cell r="F430" t="str">
            <v/>
          </cell>
          <cell r="G430" t="str">
            <v/>
          </cell>
          <cell r="I430" t="str">
            <v/>
          </cell>
        </row>
        <row r="431">
          <cell r="B431" t="str">
            <v>08.07.05.01</v>
          </cell>
          <cell r="C431" t="str">
            <v>Tratamento de junta de concretagem - corte, adesivo estrutural e grout</v>
          </cell>
          <cell r="D431" t="str">
            <v>m</v>
          </cell>
          <cell r="E431">
            <v>46.279999999999994</v>
          </cell>
          <cell r="F431">
            <v>30.92</v>
          </cell>
          <cell r="G431">
            <v>13.16</v>
          </cell>
          <cell r="H431">
            <v>90.360000000000014</v>
          </cell>
          <cell r="I431">
            <v>112.05</v>
          </cell>
        </row>
        <row r="432">
          <cell r="C432" t="str">
            <v/>
          </cell>
          <cell r="E432" t="str">
            <v/>
          </cell>
          <cell r="F432" t="str">
            <v/>
          </cell>
          <cell r="G432" t="str">
            <v/>
          </cell>
          <cell r="I432" t="str">
            <v/>
          </cell>
        </row>
        <row r="433">
          <cell r="B433" t="str">
            <v>08.08.00.00</v>
          </cell>
          <cell r="C433" t="str">
            <v>Armadura para Protensão</v>
          </cell>
          <cell r="E433" t="str">
            <v/>
          </cell>
          <cell r="F433" t="str">
            <v/>
          </cell>
          <cell r="G433" t="str">
            <v/>
          </cell>
          <cell r="I433" t="str">
            <v/>
          </cell>
        </row>
        <row r="434">
          <cell r="C434" t="str">
            <v/>
          </cell>
          <cell r="E434" t="str">
            <v/>
          </cell>
          <cell r="F434" t="str">
            <v/>
          </cell>
          <cell r="G434" t="str">
            <v/>
          </cell>
          <cell r="I434" t="str">
            <v/>
          </cell>
        </row>
        <row r="435">
          <cell r="B435" t="str">
            <v>08.09.00.00</v>
          </cell>
          <cell r="C435" t="str">
            <v>Tirantes de Ancoragem</v>
          </cell>
          <cell r="E435" t="str">
            <v/>
          </cell>
          <cell r="F435" t="str">
            <v/>
          </cell>
          <cell r="G435" t="str">
            <v/>
          </cell>
          <cell r="I435" t="str">
            <v/>
          </cell>
        </row>
        <row r="436">
          <cell r="C436" t="str">
            <v/>
          </cell>
          <cell r="E436" t="str">
            <v/>
          </cell>
          <cell r="F436" t="str">
            <v/>
          </cell>
          <cell r="G436" t="str">
            <v/>
          </cell>
          <cell r="I436" t="str">
            <v/>
          </cell>
        </row>
        <row r="437">
          <cell r="B437" t="str">
            <v>08.10.00.00</v>
          </cell>
          <cell r="C437" t="str">
            <v>Caixas e Poços</v>
          </cell>
          <cell r="E437" t="str">
            <v/>
          </cell>
          <cell r="F437" t="str">
            <v/>
          </cell>
          <cell r="G437" t="str">
            <v/>
          </cell>
          <cell r="I437" t="str">
            <v/>
          </cell>
        </row>
        <row r="438">
          <cell r="B438" t="str">
            <v>08.10.01.04</v>
          </cell>
          <cell r="C438" t="str">
            <v>Caixa de proteção para registro DN 50 a DN 250, profundidade até 2,00 m</v>
          </cell>
          <cell r="D438" t="str">
            <v>un</v>
          </cell>
          <cell r="E438">
            <v>1083.94</v>
          </cell>
          <cell r="F438">
            <v>1350.7899999999997</v>
          </cell>
          <cell r="G438">
            <v>1.3</v>
          </cell>
          <cell r="H438">
            <v>2436.0299999999997</v>
          </cell>
          <cell r="I438">
            <v>3020.68</v>
          </cell>
        </row>
        <row r="439">
          <cell r="B439" t="str">
            <v>08.10.01.06</v>
          </cell>
          <cell r="C439" t="str">
            <v>Caixa de proteção para registro DN 300 a DN 600, profundidade até 2,00 m</v>
          </cell>
          <cell r="D439" t="str">
            <v>un</v>
          </cell>
          <cell r="E439">
            <v>1666.0600000000002</v>
          </cell>
          <cell r="F439">
            <v>2114.9499999999998</v>
          </cell>
          <cell r="G439">
            <v>1.9400000000000002</v>
          </cell>
          <cell r="H439">
            <v>3782.95</v>
          </cell>
          <cell r="I439">
            <v>4690.8599999999997</v>
          </cell>
        </row>
        <row r="440">
          <cell r="B440" t="str">
            <v>08.10.02.10</v>
          </cell>
          <cell r="C440" t="str">
            <v>Montagem, carga, descarga e transporte de caixa de calçada para ramal predial</v>
          </cell>
          <cell r="D440" t="str">
            <v>un</v>
          </cell>
          <cell r="E440">
            <v>3.9899999999999998</v>
          </cell>
          <cell r="F440">
            <v>35.610000000000007</v>
          </cell>
          <cell r="G440">
            <v>1.22</v>
          </cell>
          <cell r="H440">
            <v>40.820000000000007</v>
          </cell>
          <cell r="I440">
            <v>50.62</v>
          </cell>
        </row>
        <row r="441">
          <cell r="B441" t="str">
            <v>08.10.03.10</v>
          </cell>
          <cell r="C441" t="str">
            <v>Montagem, carga, descarga e transporte de inspeção tubular até DN 150</v>
          </cell>
          <cell r="D441" t="str">
            <v>un</v>
          </cell>
          <cell r="E441">
            <v>7.35</v>
          </cell>
          <cell r="F441">
            <v>65.289999999999992</v>
          </cell>
          <cell r="G441">
            <v>2.66</v>
          </cell>
          <cell r="H441">
            <v>75.3</v>
          </cell>
          <cell r="I441">
            <v>93.37</v>
          </cell>
        </row>
        <row r="442">
          <cell r="B442" t="str">
            <v>08.10.03.20</v>
          </cell>
          <cell r="C442" t="str">
            <v>Caixa de inspeção, tijolo maciço, com tampa, ligação intradomiciliar, 40x40x60cm (medidas internas)</v>
          </cell>
          <cell r="D442" t="str">
            <v>un</v>
          </cell>
          <cell r="E442">
            <v>80.41</v>
          </cell>
          <cell r="F442">
            <v>65.22</v>
          </cell>
          <cell r="G442">
            <v>0</v>
          </cell>
          <cell r="H442">
            <v>145.63</v>
          </cell>
          <cell r="I442">
            <v>180.58</v>
          </cell>
        </row>
        <row r="443">
          <cell r="B443" t="str">
            <v>08.10.04.10</v>
          </cell>
          <cell r="C443" t="str">
            <v>Montagem, carga, descarga e transporte de tampão de ferro para PV</v>
          </cell>
          <cell r="D443" t="str">
            <v>un</v>
          </cell>
          <cell r="E443">
            <v>9.35</v>
          </cell>
          <cell r="F443">
            <v>43.81</v>
          </cell>
          <cell r="G443">
            <v>3.38</v>
          </cell>
          <cell r="H443">
            <v>56.54</v>
          </cell>
          <cell r="I443">
            <v>70.11</v>
          </cell>
        </row>
        <row r="444">
          <cell r="B444" t="str">
            <v>08.10.04.20</v>
          </cell>
          <cell r="C444" t="str">
            <v>Montagem, carga, descarga e transporte de pré-moldados de concreto para PV</v>
          </cell>
          <cell r="D444" t="str">
            <v>m</v>
          </cell>
          <cell r="E444">
            <v>12.620000000000001</v>
          </cell>
          <cell r="F444">
            <v>48.84</v>
          </cell>
          <cell r="G444">
            <v>17.68</v>
          </cell>
          <cell r="H444">
            <v>79.14</v>
          </cell>
          <cell r="I444">
            <v>98.13</v>
          </cell>
        </row>
        <row r="445">
          <cell r="B445" t="str">
            <v>08.10.04.30</v>
          </cell>
          <cell r="C445" t="str">
            <v>Laje de concreto para tampão de ferro fundido tipo IT</v>
          </cell>
          <cell r="D445" t="str">
            <v>un</v>
          </cell>
          <cell r="E445">
            <v>45.03</v>
          </cell>
          <cell r="F445">
            <v>39.239999999999995</v>
          </cell>
          <cell r="G445">
            <v>0.03</v>
          </cell>
          <cell r="H445">
            <v>84.300000000000011</v>
          </cell>
          <cell r="I445">
            <v>104.53</v>
          </cell>
        </row>
        <row r="446">
          <cell r="B446" t="str">
            <v>08.10.04.40</v>
          </cell>
          <cell r="C446" t="str">
            <v>Laje de concreto para tampão de ferro fundido DN 600</v>
          </cell>
          <cell r="D446" t="str">
            <v>un</v>
          </cell>
          <cell r="E446">
            <v>140.07999999999998</v>
          </cell>
          <cell r="F446">
            <v>81.92</v>
          </cell>
          <cell r="G446">
            <v>0.16</v>
          </cell>
          <cell r="H446">
            <v>222.15999999999997</v>
          </cell>
          <cell r="I446">
            <v>275.48</v>
          </cell>
        </row>
        <row r="447">
          <cell r="I447" t="str">
            <v/>
          </cell>
        </row>
        <row r="448">
          <cell r="B448" t="str">
            <v>08.10.05.00</v>
          </cell>
          <cell r="C448" t="str">
            <v>Instalação de Hidrante</v>
          </cell>
          <cell r="E448" t="str">
            <v/>
          </cell>
          <cell r="F448" t="str">
            <v/>
          </cell>
          <cell r="G448" t="str">
            <v/>
          </cell>
          <cell r="I448" t="str">
            <v/>
          </cell>
        </row>
        <row r="449">
          <cell r="B449" t="str">
            <v>08.10.06.04</v>
          </cell>
          <cell r="C449" t="str">
            <v>Caixa de passagem subterrânea de alvenaria p/ eletrovia, 40x40x60cm (dimensões internas)</v>
          </cell>
          <cell r="D449" t="str">
            <v>un</v>
          </cell>
          <cell r="E449">
            <v>82.89</v>
          </cell>
          <cell r="F449">
            <v>124.54</v>
          </cell>
          <cell r="G449">
            <v>0.16000000000000003</v>
          </cell>
          <cell r="H449">
            <v>207.59</v>
          </cell>
          <cell r="I449">
            <v>257.41000000000003</v>
          </cell>
        </row>
        <row r="450">
          <cell r="B450" t="str">
            <v>08.10.06.05</v>
          </cell>
          <cell r="C450" t="str">
            <v>Caixa de passagem subterrânea de alvenaria p/ eletrovia, 50x50x60cm (dimensões internas)</v>
          </cell>
          <cell r="D450" t="str">
            <v>un</v>
          </cell>
          <cell r="E450">
            <v>103.25999999999999</v>
          </cell>
          <cell r="F450">
            <v>152.11000000000001</v>
          </cell>
          <cell r="G450">
            <v>0.21000000000000002</v>
          </cell>
          <cell r="H450">
            <v>255.57999999999998</v>
          </cell>
          <cell r="I450">
            <v>316.92</v>
          </cell>
        </row>
        <row r="451">
          <cell r="B451" t="str">
            <v>08.10.06.06</v>
          </cell>
          <cell r="C451" t="str">
            <v>Caixa de passagem subterrânea de alvenaria p/ eletrovia, 60x60x60cm (dimensões internas)</v>
          </cell>
          <cell r="D451" t="str">
            <v>un</v>
          </cell>
          <cell r="E451">
            <v>134.5</v>
          </cell>
          <cell r="F451">
            <v>195.57</v>
          </cell>
          <cell r="G451">
            <v>0.27</v>
          </cell>
          <cell r="H451">
            <v>330.34000000000003</v>
          </cell>
          <cell r="I451">
            <v>409.62</v>
          </cell>
        </row>
        <row r="452">
          <cell r="B452" t="str">
            <v>08.10.06.08</v>
          </cell>
          <cell r="C452" t="str">
            <v>Caixa de passagem subterrânea de alvenaria p/ eletrovia, 80x80x80cm (dimensões internas)</v>
          </cell>
          <cell r="D452" t="str">
            <v>un</v>
          </cell>
          <cell r="E452">
            <v>221.44</v>
          </cell>
          <cell r="F452">
            <v>315.7</v>
          </cell>
          <cell r="G452">
            <v>0.44000000000000006</v>
          </cell>
          <cell r="H452">
            <v>537.58000000000004</v>
          </cell>
          <cell r="I452">
            <v>666.6</v>
          </cell>
        </row>
        <row r="453">
          <cell r="B453" t="str">
            <v>08.10.06.10</v>
          </cell>
          <cell r="C453" t="str">
            <v>Caixa de passagem subterrânea de alvenaria p/ eletrovia, 100x100x100cm (dimensões internas)</v>
          </cell>
          <cell r="D453" t="str">
            <v>un</v>
          </cell>
          <cell r="E453">
            <v>341.05</v>
          </cell>
          <cell r="F453">
            <v>490</v>
          </cell>
          <cell r="G453">
            <v>0.62</v>
          </cell>
          <cell r="H453">
            <v>831.67000000000007</v>
          </cell>
          <cell r="I453">
            <v>1031.27</v>
          </cell>
        </row>
        <row r="454">
          <cell r="I454" t="str">
            <v/>
          </cell>
        </row>
        <row r="455">
          <cell r="B455" t="str">
            <v>08.10.07.00</v>
          </cell>
          <cell r="C455" t="str">
            <v>Junta argamassada de poço de visita/caixa de calçada</v>
          </cell>
          <cell r="I455" t="str">
            <v/>
          </cell>
        </row>
        <row r="456">
          <cell r="B456" t="str">
            <v>08.10.07.10</v>
          </cell>
          <cell r="C456" t="str">
            <v>Junta argamassada entre tubo DN 100 e PV</v>
          </cell>
          <cell r="D456" t="str">
            <v>un</v>
          </cell>
          <cell r="E456">
            <v>0</v>
          </cell>
          <cell r="F456">
            <v>20.11</v>
          </cell>
          <cell r="G456">
            <v>1.74</v>
          </cell>
          <cell r="H456">
            <v>21.849999999999998</v>
          </cell>
          <cell r="I456">
            <v>27.09</v>
          </cell>
        </row>
        <row r="457">
          <cell r="B457" t="str">
            <v>08.10.07.15</v>
          </cell>
          <cell r="C457" t="str">
            <v>Junta argamassada entre tubo DN 150 e PV</v>
          </cell>
          <cell r="D457" t="str">
            <v>un</v>
          </cell>
          <cell r="E457">
            <v>0</v>
          </cell>
          <cell r="F457">
            <v>24.59</v>
          </cell>
          <cell r="G457">
            <v>2.4</v>
          </cell>
          <cell r="H457">
            <v>26.99</v>
          </cell>
          <cell r="I457">
            <v>33.47</v>
          </cell>
        </row>
        <row r="458">
          <cell r="B458" t="str">
            <v>08.10.07.20</v>
          </cell>
          <cell r="C458" t="str">
            <v>Junta argamassada entre tubo DN 200 e PV</v>
          </cell>
          <cell r="D458" t="str">
            <v>un</v>
          </cell>
          <cell r="E458">
            <v>0</v>
          </cell>
          <cell r="F458">
            <v>29.060000000000002</v>
          </cell>
          <cell r="G458">
            <v>3.06</v>
          </cell>
          <cell r="H458">
            <v>32.120000000000005</v>
          </cell>
          <cell r="I458">
            <v>39.83</v>
          </cell>
        </row>
        <row r="459">
          <cell r="B459" t="str">
            <v>08.10.07.25</v>
          </cell>
          <cell r="C459" t="str">
            <v>Junta argamassada entre tubo DN 250 e PV</v>
          </cell>
          <cell r="D459" t="str">
            <v>un</v>
          </cell>
          <cell r="E459">
            <v>0</v>
          </cell>
          <cell r="F459">
            <v>33.53</v>
          </cell>
          <cell r="G459">
            <v>3.72</v>
          </cell>
          <cell r="H459">
            <v>37.25</v>
          </cell>
          <cell r="I459">
            <v>46.19</v>
          </cell>
        </row>
        <row r="460">
          <cell r="B460" t="str">
            <v>08.10.07.30</v>
          </cell>
          <cell r="C460" t="str">
            <v>Junta argamassada entre tubo DN 300 e PV</v>
          </cell>
          <cell r="D460" t="str">
            <v>un</v>
          </cell>
          <cell r="E460">
            <v>0</v>
          </cell>
          <cell r="F460">
            <v>38.01</v>
          </cell>
          <cell r="G460">
            <v>4.38</v>
          </cell>
          <cell r="H460">
            <v>42.39</v>
          </cell>
          <cell r="I460">
            <v>52.56</v>
          </cell>
        </row>
        <row r="461">
          <cell r="B461" t="str">
            <v>08.10.07.35</v>
          </cell>
          <cell r="C461" t="str">
            <v>Junta argamassada entre tubo DN 350 e PV</v>
          </cell>
          <cell r="D461" t="str">
            <v>un</v>
          </cell>
          <cell r="E461">
            <v>0</v>
          </cell>
          <cell r="F461">
            <v>42.480000000000004</v>
          </cell>
          <cell r="G461">
            <v>5.04</v>
          </cell>
          <cell r="H461">
            <v>47.52</v>
          </cell>
          <cell r="I461">
            <v>58.92</v>
          </cell>
        </row>
        <row r="462">
          <cell r="B462" t="str">
            <v>08.10.07.40</v>
          </cell>
          <cell r="C462" t="str">
            <v>Junta argamassada entre tubo DN 400 e PV</v>
          </cell>
          <cell r="D462" t="str">
            <v>un</v>
          </cell>
          <cell r="E462">
            <v>0</v>
          </cell>
          <cell r="F462">
            <v>46.96</v>
          </cell>
          <cell r="G462">
            <v>5.74</v>
          </cell>
          <cell r="H462">
            <v>52.7</v>
          </cell>
          <cell r="I462">
            <v>65.349999999999994</v>
          </cell>
        </row>
        <row r="463">
          <cell r="B463" t="str">
            <v>08.10.07.45</v>
          </cell>
          <cell r="C463" t="str">
            <v>Junta argamassada entre tubo DN 450 e PV</v>
          </cell>
          <cell r="D463" t="str">
            <v>un</v>
          </cell>
          <cell r="E463">
            <v>0</v>
          </cell>
          <cell r="F463">
            <v>51.43</v>
          </cell>
          <cell r="G463">
            <v>6.4</v>
          </cell>
          <cell r="H463">
            <v>57.83</v>
          </cell>
          <cell r="I463">
            <v>71.709999999999994</v>
          </cell>
        </row>
        <row r="464">
          <cell r="B464" t="str">
            <v>08.10.08.01</v>
          </cell>
          <cell r="C464" t="str">
            <v>Assentamento, transporte, carga e descarga de TIL de ligação predial de PVC completo (tubo coletor+TIL)</v>
          </cell>
          <cell r="D464" t="str">
            <v>un</v>
          </cell>
          <cell r="E464">
            <v>0.32</v>
          </cell>
          <cell r="F464">
            <v>12.02</v>
          </cell>
          <cell r="G464">
            <v>0.24</v>
          </cell>
          <cell r="H464">
            <v>12.579999999999998</v>
          </cell>
          <cell r="I464">
            <v>15.6</v>
          </cell>
        </row>
        <row r="465">
          <cell r="C465" t="str">
            <v/>
          </cell>
          <cell r="E465" t="str">
            <v/>
          </cell>
          <cell r="F465" t="str">
            <v/>
          </cell>
          <cell r="G465" t="str">
            <v/>
          </cell>
          <cell r="I465" t="str">
            <v/>
          </cell>
        </row>
        <row r="466">
          <cell r="B466" t="str">
            <v>09.00.00.00</v>
          </cell>
          <cell r="C466" t="str">
            <v>ASSENTAMENTO, CARGA, DESCARGA E TRANSPORTE</v>
          </cell>
          <cell r="E466" t="str">
            <v/>
          </cell>
          <cell r="F466" t="str">
            <v/>
          </cell>
          <cell r="G466" t="str">
            <v/>
          </cell>
          <cell r="I466" t="str">
            <v/>
          </cell>
        </row>
        <row r="467">
          <cell r="B467" t="str">
            <v>09.01.00.00</v>
          </cell>
          <cell r="C467" t="str">
            <v>Assentamento, Carga, Descarga e Transporte de Tubulação</v>
          </cell>
          <cell r="E467" t="str">
            <v/>
          </cell>
          <cell r="F467" t="str">
            <v/>
          </cell>
          <cell r="G467" t="str">
            <v/>
          </cell>
          <cell r="I467" t="str">
            <v/>
          </cell>
        </row>
        <row r="468">
          <cell r="B468" t="str">
            <v>09.01.02.02</v>
          </cell>
          <cell r="C468" t="str">
            <v>Assentamento, carga, descarga e transporte de tubos de ferro fundido DN 80</v>
          </cell>
          <cell r="D468" t="str">
            <v>m</v>
          </cell>
          <cell r="E468">
            <v>0.69</v>
          </cell>
          <cell r="F468">
            <v>3.07</v>
          </cell>
          <cell r="G468">
            <v>0.25</v>
          </cell>
          <cell r="H468">
            <v>4.01</v>
          </cell>
          <cell r="I468">
            <v>4.97</v>
          </cell>
        </row>
        <row r="469">
          <cell r="B469" t="str">
            <v>09.01.02.03</v>
          </cell>
          <cell r="C469" t="str">
            <v>Assentamento, carga, descarga e transporte de tubos de ferro fundido DN 100</v>
          </cell>
          <cell r="D469" t="str">
            <v>m</v>
          </cell>
          <cell r="E469">
            <v>0.88</v>
          </cell>
          <cell r="F469">
            <v>3.88</v>
          </cell>
          <cell r="G469">
            <v>0.32</v>
          </cell>
          <cell r="H469">
            <v>5.08</v>
          </cell>
          <cell r="I469">
            <v>6.3</v>
          </cell>
        </row>
        <row r="470">
          <cell r="B470" t="str">
            <v>09.01.02.04</v>
          </cell>
          <cell r="C470" t="str">
            <v>Assentamento, carga, descarga e transporte de tubos de ferro fundido DN 150</v>
          </cell>
          <cell r="D470" t="str">
            <v>m</v>
          </cell>
          <cell r="E470">
            <v>1.1200000000000001</v>
          </cell>
          <cell r="F470">
            <v>4.88</v>
          </cell>
          <cell r="G470">
            <v>0.41</v>
          </cell>
          <cell r="H470">
            <v>6.41</v>
          </cell>
          <cell r="I470">
            <v>7.95</v>
          </cell>
        </row>
        <row r="471">
          <cell r="B471" t="str">
            <v>09.01.02.05</v>
          </cell>
          <cell r="C471" t="str">
            <v>Assentamento, carga, descarga e transporte de tubos de ferro fundido DN 200</v>
          </cell>
          <cell r="D471" t="str">
            <v>m</v>
          </cell>
          <cell r="E471">
            <v>1.99</v>
          </cell>
          <cell r="F471">
            <v>6.080000000000001</v>
          </cell>
          <cell r="G471">
            <v>0.72000000000000008</v>
          </cell>
          <cell r="H471">
            <v>8.7900000000000009</v>
          </cell>
          <cell r="I471">
            <v>10.9</v>
          </cell>
        </row>
        <row r="472">
          <cell r="B472" t="str">
            <v>09.01.02.06</v>
          </cell>
          <cell r="C472" t="str">
            <v>Assentamento, carga, descarga e transporte de tubos de ferro fundido DN 250</v>
          </cell>
          <cell r="D472" t="str">
            <v>m</v>
          </cell>
          <cell r="E472">
            <v>3.19</v>
          </cell>
          <cell r="F472">
            <v>7.64</v>
          </cell>
          <cell r="G472">
            <v>1.1499999999999999</v>
          </cell>
          <cell r="H472">
            <v>11.98</v>
          </cell>
          <cell r="I472">
            <v>14.86</v>
          </cell>
        </row>
        <row r="473">
          <cell r="B473" t="str">
            <v>09.01.02.07</v>
          </cell>
          <cell r="C473" t="str">
            <v>Assentamento, carga, descarga e transporte de tubos de ferro fundido DN 300</v>
          </cell>
          <cell r="D473" t="str">
            <v>m</v>
          </cell>
          <cell r="E473">
            <v>4.3900000000000006</v>
          </cell>
          <cell r="F473">
            <v>8.9600000000000009</v>
          </cell>
          <cell r="G473">
            <v>1.58</v>
          </cell>
          <cell r="H473">
            <v>14.93</v>
          </cell>
          <cell r="I473">
            <v>18.510000000000002</v>
          </cell>
        </row>
        <row r="474">
          <cell r="B474" t="str">
            <v>09.01.02.08</v>
          </cell>
          <cell r="C474" t="str">
            <v>Assentamento, carga, descarga e transporte de tubos de ferro fundido DN 350</v>
          </cell>
          <cell r="D474" t="str">
            <v>m</v>
          </cell>
          <cell r="E474">
            <v>5.91</v>
          </cell>
          <cell r="F474">
            <v>10.69</v>
          </cell>
          <cell r="G474">
            <v>2.13</v>
          </cell>
          <cell r="H474">
            <v>18.730000000000004</v>
          </cell>
          <cell r="I474">
            <v>23.23</v>
          </cell>
        </row>
        <row r="475">
          <cell r="B475" t="str">
            <v>09.01.02.09</v>
          </cell>
          <cell r="C475" t="str">
            <v>Assentamento, carga, descarga e transporte de tubos de ferro fundido DN 400</v>
          </cell>
          <cell r="D475" t="str">
            <v>m</v>
          </cell>
          <cell r="E475">
            <v>7.75</v>
          </cell>
          <cell r="F475">
            <v>12.77</v>
          </cell>
          <cell r="G475">
            <v>2.8</v>
          </cell>
          <cell r="H475">
            <v>23.32</v>
          </cell>
          <cell r="I475">
            <v>28.92</v>
          </cell>
        </row>
        <row r="476">
          <cell r="B476" t="str">
            <v>09.01.02.10</v>
          </cell>
          <cell r="C476" t="str">
            <v>Assentamento, carga, descarga e transporte de tubos de ferro fundido DN 450</v>
          </cell>
          <cell r="D476" t="str">
            <v>m</v>
          </cell>
          <cell r="E476">
            <v>10.14</v>
          </cell>
          <cell r="F476">
            <v>15.36</v>
          </cell>
          <cell r="G476">
            <v>3.67</v>
          </cell>
          <cell r="H476">
            <v>29.169999999999998</v>
          </cell>
          <cell r="I476">
            <v>36.17</v>
          </cell>
        </row>
        <row r="477">
          <cell r="B477" t="str">
            <v>09.01.02.11</v>
          </cell>
          <cell r="C477" t="str">
            <v>Assentamento, carga, descarga e transporte de tubos de ferro fundido DN 500</v>
          </cell>
          <cell r="D477" t="str">
            <v>m</v>
          </cell>
          <cell r="E477">
            <v>13.180000000000001</v>
          </cell>
          <cell r="F477">
            <v>18.82</v>
          </cell>
          <cell r="G477">
            <v>4.76</v>
          </cell>
          <cell r="H477">
            <v>36.76</v>
          </cell>
          <cell r="I477">
            <v>45.58</v>
          </cell>
        </row>
        <row r="478">
          <cell r="B478" t="str">
            <v>09.01.02.12</v>
          </cell>
          <cell r="C478" t="str">
            <v>Assentamento, carga, descarga e transporte de tubos de ferro fundido DN 600</v>
          </cell>
          <cell r="D478" t="str">
            <v>m</v>
          </cell>
          <cell r="E478">
            <v>15.090000000000002</v>
          </cell>
          <cell r="F478">
            <v>20.13</v>
          </cell>
          <cell r="G478">
            <v>5.46</v>
          </cell>
          <cell r="H478">
            <v>40.680000000000007</v>
          </cell>
          <cell r="I478">
            <v>50.44</v>
          </cell>
        </row>
        <row r="479">
          <cell r="B479" t="str">
            <v>09.01.02.13</v>
          </cell>
          <cell r="C479" t="str">
            <v>Assentamento, carga, descarga e transporte de tubos de ferro fundido DN 700</v>
          </cell>
          <cell r="D479" t="str">
            <v>m</v>
          </cell>
          <cell r="E479">
            <v>17.25</v>
          </cell>
          <cell r="F479">
            <v>21.869999999999997</v>
          </cell>
          <cell r="G479">
            <v>6.23</v>
          </cell>
          <cell r="H479">
            <v>45.350000000000009</v>
          </cell>
          <cell r="I479">
            <v>56.23</v>
          </cell>
        </row>
        <row r="480">
          <cell r="B480" t="str">
            <v>09.01.02.14</v>
          </cell>
          <cell r="C480" t="str">
            <v>Assentamento, carga, descarga e transporte de tubos de ferro fundido DN 800</v>
          </cell>
          <cell r="D480" t="str">
            <v>m</v>
          </cell>
          <cell r="E480">
            <v>23.07</v>
          </cell>
          <cell r="F480">
            <v>28.299999999999997</v>
          </cell>
          <cell r="G480">
            <v>8.35</v>
          </cell>
          <cell r="H480">
            <v>59.72</v>
          </cell>
          <cell r="I480">
            <v>74.05</v>
          </cell>
        </row>
        <row r="481">
          <cell r="B481" t="str">
            <v>09.01.02.15</v>
          </cell>
          <cell r="C481" t="str">
            <v>Assentamento, carga, descarga e transporte de tubos de ferro fundido DN 900</v>
          </cell>
          <cell r="D481" t="str">
            <v>m</v>
          </cell>
          <cell r="E481">
            <v>25.71</v>
          </cell>
          <cell r="F481">
            <v>30.14</v>
          </cell>
          <cell r="G481">
            <v>9.2900000000000009</v>
          </cell>
          <cell r="H481">
            <v>65.14</v>
          </cell>
          <cell r="I481">
            <v>80.77</v>
          </cell>
        </row>
        <row r="482">
          <cell r="B482" t="str">
            <v>09.01.02.16</v>
          </cell>
          <cell r="C482" t="str">
            <v>Assentamento, carga, descarga e transporte de tubos de ferro fundido DN 1000</v>
          </cell>
          <cell r="D482" t="str">
            <v>m</v>
          </cell>
          <cell r="E482">
            <v>27.939999999999998</v>
          </cell>
          <cell r="F482">
            <v>31.729999999999997</v>
          </cell>
          <cell r="G482">
            <v>10.100000000000001</v>
          </cell>
          <cell r="H482">
            <v>69.77</v>
          </cell>
          <cell r="I482">
            <v>86.51</v>
          </cell>
        </row>
        <row r="483">
          <cell r="B483" t="str">
            <v>09.01.05.01</v>
          </cell>
          <cell r="C483" t="str">
            <v>Assentamento, carga, descarga e transporte de tubos de PVC DN 50</v>
          </cell>
          <cell r="D483" t="str">
            <v>m</v>
          </cell>
          <cell r="E483">
            <v>0.14000000000000001</v>
          </cell>
          <cell r="F483">
            <v>2.5099999999999998</v>
          </cell>
          <cell r="G483">
            <v>0.11</v>
          </cell>
          <cell r="H483">
            <v>2.76</v>
          </cell>
          <cell r="I483">
            <v>3.42</v>
          </cell>
        </row>
        <row r="484">
          <cell r="B484" t="str">
            <v>09.01.05.02</v>
          </cell>
          <cell r="C484" t="str">
            <v>Assentamento, carga, descarga e transporte de tubos de PVC DN 75</v>
          </cell>
          <cell r="D484" t="str">
            <v>m</v>
          </cell>
          <cell r="E484">
            <v>0.14000000000000001</v>
          </cell>
          <cell r="F484">
            <v>2.93</v>
          </cell>
          <cell r="G484">
            <v>0.12000000000000001</v>
          </cell>
          <cell r="H484">
            <v>3.1900000000000004</v>
          </cell>
          <cell r="I484">
            <v>3.96</v>
          </cell>
        </row>
        <row r="485">
          <cell r="B485" t="str">
            <v>09.01.05.03</v>
          </cell>
          <cell r="C485" t="str">
            <v>Assentamento, carga, descarga e transporte de tubos de PVC DN 100</v>
          </cell>
          <cell r="D485" t="str">
            <v>m</v>
          </cell>
          <cell r="E485">
            <v>0.21</v>
          </cell>
          <cell r="F485">
            <v>3.42</v>
          </cell>
          <cell r="G485">
            <v>0.16</v>
          </cell>
          <cell r="H485">
            <v>3.79</v>
          </cell>
          <cell r="I485">
            <v>4.7</v>
          </cell>
        </row>
        <row r="486">
          <cell r="B486" t="str">
            <v>09.01.05.04</v>
          </cell>
          <cell r="C486" t="str">
            <v>Assentamento, carga, descarga e transporte de tubos de PVC DN 150</v>
          </cell>
          <cell r="D486" t="str">
            <v>m</v>
          </cell>
          <cell r="E486">
            <v>0.21</v>
          </cell>
          <cell r="F486">
            <v>4.03</v>
          </cell>
          <cell r="G486">
            <v>0.18</v>
          </cell>
          <cell r="H486">
            <v>4.4200000000000008</v>
          </cell>
          <cell r="I486">
            <v>5.48</v>
          </cell>
        </row>
        <row r="487">
          <cell r="B487" t="str">
            <v>09.01.05.05</v>
          </cell>
          <cell r="C487" t="str">
            <v>Assentamento, carga, descarga e transporte de tubos de PVC DN 200</v>
          </cell>
          <cell r="D487" t="str">
            <v>m</v>
          </cell>
          <cell r="E487">
            <v>0.21</v>
          </cell>
          <cell r="F487">
            <v>4.7299999999999995</v>
          </cell>
          <cell r="G487">
            <v>0.19</v>
          </cell>
          <cell r="H487">
            <v>5.13</v>
          </cell>
          <cell r="I487">
            <v>6.36</v>
          </cell>
        </row>
        <row r="488">
          <cell r="B488" t="str">
            <v>09.01.05.06</v>
          </cell>
          <cell r="C488" t="str">
            <v>Assentamento, carga, descarga e transporte de tubos de PEAD DE225</v>
          </cell>
          <cell r="D488" t="str">
            <v>m</v>
          </cell>
          <cell r="E488">
            <v>0.28000000000000003</v>
          </cell>
          <cell r="F488">
            <v>5.61</v>
          </cell>
          <cell r="G488">
            <v>0.23</v>
          </cell>
          <cell r="H488">
            <v>6.12</v>
          </cell>
          <cell r="I488">
            <v>7.59</v>
          </cell>
        </row>
        <row r="489">
          <cell r="B489" t="str">
            <v>09.01.05.07</v>
          </cell>
          <cell r="C489" t="str">
            <v>Assentamento, carga, descarga e transporte de tubos de PVC DN 300</v>
          </cell>
          <cell r="D489" t="str">
            <v>m</v>
          </cell>
          <cell r="E489">
            <v>0.28000000000000003</v>
          </cell>
          <cell r="F489">
            <v>6.72</v>
          </cell>
          <cell r="G489">
            <v>0.24000000000000002</v>
          </cell>
          <cell r="H489">
            <v>7.24</v>
          </cell>
          <cell r="I489">
            <v>8.98</v>
          </cell>
        </row>
        <row r="490">
          <cell r="B490" t="str">
            <v>09.01.05.08</v>
          </cell>
          <cell r="C490" t="str">
            <v>Assentamento, carga, descarga e transporte de tubos de PVC DN350</v>
          </cell>
          <cell r="D490" t="str">
            <v>m</v>
          </cell>
          <cell r="E490">
            <v>0.35</v>
          </cell>
          <cell r="F490">
            <v>8.08</v>
          </cell>
          <cell r="G490">
            <v>0.31</v>
          </cell>
          <cell r="H490">
            <v>8.74</v>
          </cell>
          <cell r="I490">
            <v>10.84</v>
          </cell>
        </row>
        <row r="491">
          <cell r="B491" t="str">
            <v>09.01.05.09</v>
          </cell>
          <cell r="C491" t="str">
            <v>Assentamento, carga, descarga e transporte de tubos de PVC DN 400</v>
          </cell>
          <cell r="D491" t="str">
            <v>m</v>
          </cell>
          <cell r="E491">
            <v>0.42</v>
          </cell>
          <cell r="F491">
            <v>9.6</v>
          </cell>
          <cell r="G491">
            <v>0.36</v>
          </cell>
          <cell r="H491">
            <v>10.38</v>
          </cell>
          <cell r="I491">
            <v>12.87</v>
          </cell>
        </row>
        <row r="492">
          <cell r="B492" t="str">
            <v>09.01.10.07</v>
          </cell>
          <cell r="C492" t="str">
            <v>Assentamento, carga, descarga e transporte de tubos concreto DN 300</v>
          </cell>
          <cell r="D492" t="str">
            <v>m</v>
          </cell>
          <cell r="E492">
            <v>3.4400000000000004</v>
          </cell>
          <cell r="F492">
            <v>8.86</v>
          </cell>
          <cell r="G492">
            <v>7.28</v>
          </cell>
          <cell r="H492">
            <v>19.580000000000002</v>
          </cell>
          <cell r="I492">
            <v>24.28</v>
          </cell>
        </row>
        <row r="493">
          <cell r="B493" t="str">
            <v>09.01.10.09</v>
          </cell>
          <cell r="C493" t="str">
            <v>Assentamento, carga, descarga e transporte de tubos concreto DN 400</v>
          </cell>
          <cell r="D493" t="str">
            <v>m</v>
          </cell>
          <cell r="E493">
            <v>4.79</v>
          </cell>
          <cell r="F493">
            <v>11.719999999999999</v>
          </cell>
          <cell r="G493">
            <v>9.32</v>
          </cell>
          <cell r="H493">
            <v>25.830000000000002</v>
          </cell>
          <cell r="I493">
            <v>32.03</v>
          </cell>
        </row>
        <row r="494">
          <cell r="B494" t="str">
            <v>09.01.10.11</v>
          </cell>
          <cell r="C494" t="str">
            <v>Assentamento, carga, descarga e transporte de tubos concreto DN 500</v>
          </cell>
          <cell r="D494" t="str">
            <v>m</v>
          </cell>
          <cell r="E494">
            <v>6.3100000000000005</v>
          </cell>
          <cell r="F494">
            <v>14.77</v>
          </cell>
          <cell r="G494">
            <v>11.520000000000001</v>
          </cell>
          <cell r="H494">
            <v>32.6</v>
          </cell>
          <cell r="I494">
            <v>40.42</v>
          </cell>
        </row>
        <row r="495">
          <cell r="B495" t="str">
            <v>09.01.10.12</v>
          </cell>
          <cell r="C495" t="str">
            <v>Assentamento, carga, descarga e transporte de tubos concreto DN 600</v>
          </cell>
          <cell r="D495" t="str">
            <v>m</v>
          </cell>
          <cell r="E495">
            <v>7.99</v>
          </cell>
          <cell r="F495">
            <v>18.050000000000004</v>
          </cell>
          <cell r="G495">
            <v>13.79</v>
          </cell>
          <cell r="H495">
            <v>39.83</v>
          </cell>
          <cell r="I495">
            <v>49.39</v>
          </cell>
        </row>
        <row r="496">
          <cell r="B496" t="str">
            <v>09.01.10.13</v>
          </cell>
          <cell r="C496" t="str">
            <v>Assentamento, carga, descarga e transporte de tubos concreto DN 700</v>
          </cell>
          <cell r="D496" t="str">
            <v>m</v>
          </cell>
          <cell r="E496">
            <v>10.07</v>
          </cell>
          <cell r="F496">
            <v>21.76</v>
          </cell>
          <cell r="G496">
            <v>16.079999999999998</v>
          </cell>
          <cell r="H496">
            <v>47.91</v>
          </cell>
          <cell r="I496">
            <v>59.41</v>
          </cell>
        </row>
        <row r="497">
          <cell r="B497" t="str">
            <v>09.01.10.14</v>
          </cell>
          <cell r="C497" t="str">
            <v>Assentamento, carga, descarga e transporte de tubos concreto DN 800</v>
          </cell>
          <cell r="D497" t="str">
            <v>m</v>
          </cell>
          <cell r="E497">
            <v>12.06</v>
          </cell>
          <cell r="F497">
            <v>25.51</v>
          </cell>
          <cell r="G497">
            <v>18.510000000000002</v>
          </cell>
          <cell r="H497">
            <v>56.08</v>
          </cell>
          <cell r="I497">
            <v>69.540000000000006</v>
          </cell>
        </row>
        <row r="498">
          <cell r="B498" t="str">
            <v>09.01.10.15</v>
          </cell>
          <cell r="C498" t="str">
            <v>Assentamento, carga, descarga e transporte de tubos concreto DN 900</v>
          </cell>
          <cell r="D498" t="str">
            <v>m</v>
          </cell>
          <cell r="E498">
            <v>14.93</v>
          </cell>
          <cell r="F498">
            <v>30.1</v>
          </cell>
          <cell r="G498">
            <v>21.22</v>
          </cell>
          <cell r="H498">
            <v>66.25</v>
          </cell>
          <cell r="I498">
            <v>82.15</v>
          </cell>
        </row>
        <row r="499">
          <cell r="B499" t="str">
            <v>09.01.10.16</v>
          </cell>
          <cell r="C499" t="str">
            <v>Assentamento, carga, descarga e transporte de tubos concreto DN 1000</v>
          </cell>
          <cell r="D499" t="str">
            <v>m</v>
          </cell>
          <cell r="E499">
            <v>15.969999999999999</v>
          </cell>
          <cell r="F499">
            <v>33.26</v>
          </cell>
          <cell r="G499">
            <v>23.25</v>
          </cell>
          <cell r="H499">
            <v>72.47999999999999</v>
          </cell>
          <cell r="I499">
            <v>89.88</v>
          </cell>
        </row>
        <row r="500">
          <cell r="B500" t="str">
            <v>09.01.10.17</v>
          </cell>
          <cell r="C500" t="str">
            <v>Assentamento, carga, descarga e transporte de tubos concreto DN 1200</v>
          </cell>
          <cell r="D500" t="str">
            <v>m</v>
          </cell>
          <cell r="E500">
            <v>63.690000000000005</v>
          </cell>
          <cell r="F500">
            <v>68.930000000000007</v>
          </cell>
          <cell r="G500">
            <v>23.04</v>
          </cell>
          <cell r="H500">
            <v>155.66</v>
          </cell>
          <cell r="I500">
            <v>193.02</v>
          </cell>
        </row>
        <row r="501">
          <cell r="B501" t="str">
            <v>09.01.10.18</v>
          </cell>
          <cell r="C501" t="str">
            <v>Assentamento, carga, descarga e transporte de tubos concreto DN 1500</v>
          </cell>
          <cell r="D501" t="str">
            <v>m</v>
          </cell>
          <cell r="E501">
            <v>69.289999999999992</v>
          </cell>
          <cell r="F501">
            <v>73.78</v>
          </cell>
          <cell r="G501">
            <v>25.060000000000002</v>
          </cell>
          <cell r="H501">
            <v>168.13</v>
          </cell>
          <cell r="I501">
            <v>208.48</v>
          </cell>
        </row>
        <row r="502">
          <cell r="C502" t="str">
            <v/>
          </cell>
          <cell r="E502" t="str">
            <v/>
          </cell>
          <cell r="F502" t="str">
            <v/>
          </cell>
          <cell r="G502" t="str">
            <v/>
          </cell>
          <cell r="I502" t="str">
            <v/>
          </cell>
        </row>
        <row r="503">
          <cell r="B503" t="str">
            <v>10.00.00.00</v>
          </cell>
          <cell r="C503" t="str">
            <v>PAVIMENTAÇÃO</v>
          </cell>
          <cell r="E503" t="str">
            <v/>
          </cell>
          <cell r="F503" t="str">
            <v/>
          </cell>
          <cell r="G503" t="str">
            <v/>
          </cell>
          <cell r="I503" t="str">
            <v/>
          </cell>
        </row>
        <row r="504">
          <cell r="B504" t="str">
            <v>10.01.00.00</v>
          </cell>
          <cell r="C504" t="str">
            <v>Remoção de Pavimentos, Guias e Sarjetas</v>
          </cell>
          <cell r="E504" t="str">
            <v/>
          </cell>
          <cell r="F504" t="str">
            <v/>
          </cell>
          <cell r="G504" t="str">
            <v/>
          </cell>
          <cell r="I504" t="str">
            <v/>
          </cell>
        </row>
        <row r="505">
          <cell r="B505" t="str">
            <v>10.01.00.03</v>
          </cell>
          <cell r="C505" t="str">
            <v>Remoção de pavimento de concreto simples espessura de 8 a 12 cm</v>
          </cell>
          <cell r="D505" t="str">
            <v>m2</v>
          </cell>
          <cell r="E505">
            <v>5.2799999999999994</v>
          </cell>
          <cell r="F505">
            <v>2.13</v>
          </cell>
          <cell r="G505">
            <v>9.77</v>
          </cell>
          <cell r="H505">
            <v>17.18</v>
          </cell>
          <cell r="I505">
            <v>21.3</v>
          </cell>
        </row>
        <row r="506">
          <cell r="B506" t="str">
            <v>10.01.00.04</v>
          </cell>
          <cell r="C506" t="str">
            <v>Remoção de pavimento de concreto armado espessura de 8 a 12 cm</v>
          </cell>
          <cell r="D506" t="str">
            <v>m2</v>
          </cell>
          <cell r="E506">
            <v>6.3100000000000005</v>
          </cell>
          <cell r="F506">
            <v>2.13</v>
          </cell>
          <cell r="G506">
            <v>11.16</v>
          </cell>
          <cell r="H506">
            <v>19.600000000000001</v>
          </cell>
          <cell r="I506">
            <v>24.3</v>
          </cell>
        </row>
        <row r="507">
          <cell r="B507" t="str">
            <v>10.01.00.11</v>
          </cell>
          <cell r="C507" t="str">
            <v>Remoção de leivas</v>
          </cell>
          <cell r="D507" t="str">
            <v>m2</v>
          </cell>
          <cell r="E507">
            <v>0</v>
          </cell>
          <cell r="F507">
            <v>4.12</v>
          </cell>
          <cell r="G507">
            <v>0</v>
          </cell>
          <cell r="H507">
            <v>4.12</v>
          </cell>
          <cell r="I507">
            <v>5.1100000000000003</v>
          </cell>
        </row>
        <row r="508">
          <cell r="B508" t="str">
            <v>10.01.00.21</v>
          </cell>
          <cell r="C508" t="str">
            <v>Remoção de placas regulares de basalto</v>
          </cell>
          <cell r="D508" t="str">
            <v>m2</v>
          </cell>
          <cell r="E508">
            <v>0</v>
          </cell>
          <cell r="F508">
            <v>6.6</v>
          </cell>
          <cell r="G508">
            <v>0</v>
          </cell>
          <cell r="H508">
            <v>6.6</v>
          </cell>
          <cell r="I508">
            <v>8.18</v>
          </cell>
        </row>
        <row r="509">
          <cell r="B509" t="str">
            <v>10.01.00.22</v>
          </cell>
          <cell r="C509" t="str">
            <v>Remoção de placas irregulares de basalto</v>
          </cell>
          <cell r="D509" t="str">
            <v>m2</v>
          </cell>
          <cell r="E509">
            <v>0</v>
          </cell>
          <cell r="F509">
            <v>6.6</v>
          </cell>
          <cell r="G509">
            <v>0</v>
          </cell>
          <cell r="H509">
            <v>6.6</v>
          </cell>
          <cell r="I509">
            <v>8.18</v>
          </cell>
        </row>
        <row r="510">
          <cell r="B510" t="str">
            <v>10.01.00.31</v>
          </cell>
          <cell r="C510" t="str">
            <v>Remoção de laje de grês</v>
          </cell>
          <cell r="D510" t="str">
            <v>m2</v>
          </cell>
          <cell r="E510">
            <v>0</v>
          </cell>
          <cell r="F510">
            <v>6.6</v>
          </cell>
          <cell r="G510">
            <v>0</v>
          </cell>
          <cell r="H510">
            <v>6.6</v>
          </cell>
          <cell r="I510">
            <v>8.18</v>
          </cell>
        </row>
        <row r="511">
          <cell r="B511" t="str">
            <v>10.01.00.36</v>
          </cell>
          <cell r="C511" t="str">
            <v>Remoção de piso de cimento e areia espessura de 3 a 5 cm</v>
          </cell>
          <cell r="D511" t="str">
            <v>m2</v>
          </cell>
          <cell r="E511">
            <v>0</v>
          </cell>
          <cell r="F511">
            <v>6.6</v>
          </cell>
          <cell r="G511">
            <v>0</v>
          </cell>
          <cell r="H511">
            <v>6.6</v>
          </cell>
          <cell r="I511">
            <v>8.18</v>
          </cell>
        </row>
        <row r="512">
          <cell r="B512" t="str">
            <v>10.01.00.41</v>
          </cell>
          <cell r="C512" t="str">
            <v>Remoção de meio-fio</v>
          </cell>
          <cell r="D512" t="str">
            <v>m</v>
          </cell>
          <cell r="E512">
            <v>0</v>
          </cell>
          <cell r="F512">
            <v>6.6</v>
          </cell>
          <cell r="G512">
            <v>0</v>
          </cell>
          <cell r="H512">
            <v>6.6</v>
          </cell>
          <cell r="I512">
            <v>8.18</v>
          </cell>
        </row>
        <row r="513">
          <cell r="B513" t="str">
            <v>10.01.00.54</v>
          </cell>
          <cell r="C513" t="str">
            <v>Remoção de asfalto cbuq espessura de 6 a 10 cm</v>
          </cell>
          <cell r="D513" t="str">
            <v>m2</v>
          </cell>
          <cell r="E513">
            <v>0.49</v>
          </cell>
          <cell r="F513">
            <v>1.97</v>
          </cell>
          <cell r="G513">
            <v>1.01</v>
          </cell>
          <cell r="H513">
            <v>3.47</v>
          </cell>
          <cell r="I513">
            <v>4.3</v>
          </cell>
        </row>
        <row r="514">
          <cell r="B514" t="str">
            <v>10.01.00.64</v>
          </cell>
          <cell r="C514" t="str">
            <v>Remoção de asfalto pmf espessura de 6 a 10 cm</v>
          </cell>
          <cell r="D514" t="str">
            <v>m2</v>
          </cell>
          <cell r="E514">
            <v>0.49</v>
          </cell>
          <cell r="F514">
            <v>1.99</v>
          </cell>
          <cell r="G514">
            <v>1.03</v>
          </cell>
          <cell r="H514">
            <v>3.5100000000000002</v>
          </cell>
          <cell r="I514">
            <v>4.3499999999999996</v>
          </cell>
        </row>
        <row r="515">
          <cell r="B515" t="str">
            <v>10.01.00.74</v>
          </cell>
          <cell r="C515" t="str">
            <v>Remoção de blocos pré-moldados</v>
          </cell>
          <cell r="D515" t="str">
            <v>m2</v>
          </cell>
          <cell r="E515">
            <v>0.02</v>
          </cell>
          <cell r="F515">
            <v>1.26</v>
          </cell>
          <cell r="G515">
            <v>0.82</v>
          </cell>
          <cell r="H515">
            <v>2.0999999999999996</v>
          </cell>
          <cell r="I515">
            <v>2.6</v>
          </cell>
        </row>
        <row r="516">
          <cell r="B516" t="str">
            <v>10.01.00.75</v>
          </cell>
          <cell r="C516" t="str">
            <v>Remoção de paralelepípedos</v>
          </cell>
          <cell r="D516" t="str">
            <v>m2</v>
          </cell>
          <cell r="E516">
            <v>0.02</v>
          </cell>
          <cell r="F516">
            <v>1.26</v>
          </cell>
          <cell r="G516">
            <v>0.82</v>
          </cell>
          <cell r="H516">
            <v>2.0999999999999996</v>
          </cell>
          <cell r="I516">
            <v>2.6</v>
          </cell>
        </row>
        <row r="517">
          <cell r="B517" t="str">
            <v>10.01.00.76</v>
          </cell>
          <cell r="C517" t="str">
            <v>Remoção de pedra irregular</v>
          </cell>
          <cell r="D517" t="str">
            <v>m2</v>
          </cell>
          <cell r="E517">
            <v>0.02</v>
          </cell>
          <cell r="F517">
            <v>1.26</v>
          </cell>
          <cell r="G517">
            <v>0.82</v>
          </cell>
          <cell r="H517">
            <v>2.0999999999999996</v>
          </cell>
          <cell r="I517">
            <v>2.6</v>
          </cell>
        </row>
        <row r="518">
          <cell r="B518" t="str">
            <v>10.01.00.77</v>
          </cell>
          <cell r="C518" t="str">
            <v>Remoção de pedra portuguesa</v>
          </cell>
          <cell r="D518" t="str">
            <v>m2</v>
          </cell>
          <cell r="E518">
            <v>0</v>
          </cell>
          <cell r="F518">
            <v>6.6</v>
          </cell>
          <cell r="G518">
            <v>0</v>
          </cell>
          <cell r="H518">
            <v>6.6</v>
          </cell>
          <cell r="I518">
            <v>8.18</v>
          </cell>
        </row>
        <row r="519">
          <cell r="B519" t="str">
            <v>10.01.00.82</v>
          </cell>
          <cell r="C519" t="str">
            <v>Remoção de ladrilhos hidráulicos</v>
          </cell>
          <cell r="D519" t="str">
            <v>m2</v>
          </cell>
          <cell r="E519">
            <v>0</v>
          </cell>
          <cell r="F519">
            <v>6.6</v>
          </cell>
          <cell r="G519">
            <v>0</v>
          </cell>
          <cell r="H519">
            <v>6.6</v>
          </cell>
          <cell r="I519">
            <v>8.18</v>
          </cell>
        </row>
        <row r="520">
          <cell r="B520" t="str">
            <v>10.01.00.84</v>
          </cell>
          <cell r="C520" t="str">
            <v>Remoção de lajotas cerâmicas</v>
          </cell>
          <cell r="D520" t="str">
            <v>m2</v>
          </cell>
          <cell r="E520">
            <v>0</v>
          </cell>
          <cell r="F520">
            <v>6.6</v>
          </cell>
          <cell r="G520">
            <v>0</v>
          </cell>
          <cell r="H520">
            <v>6.6</v>
          </cell>
          <cell r="I520">
            <v>8.18</v>
          </cell>
        </row>
        <row r="521">
          <cell r="C521" t="str">
            <v/>
          </cell>
          <cell r="E521" t="str">
            <v/>
          </cell>
          <cell r="F521" t="str">
            <v/>
          </cell>
          <cell r="G521" t="str">
            <v/>
          </cell>
          <cell r="I521" t="str">
            <v/>
          </cell>
        </row>
        <row r="522">
          <cell r="B522" t="str">
            <v>10.02.00.00</v>
          </cell>
          <cell r="C522" t="str">
            <v>Recomposição de Pavimentos, Guias e Sarjetas</v>
          </cell>
          <cell r="E522" t="str">
            <v/>
          </cell>
          <cell r="F522" t="str">
            <v/>
          </cell>
          <cell r="G522" t="str">
            <v/>
          </cell>
          <cell r="I522" t="str">
            <v/>
          </cell>
        </row>
        <row r="523">
          <cell r="B523" t="str">
            <v>10.02.00.01</v>
          </cell>
          <cell r="C523" t="str">
            <v>Recomposição de pavimento de saibro e=15cm (inclusive carga e descarga)</v>
          </cell>
          <cell r="D523" t="str">
            <v>m2</v>
          </cell>
          <cell r="E523">
            <v>5.42</v>
          </cell>
          <cell r="F523">
            <v>3.57</v>
          </cell>
          <cell r="G523">
            <v>1.02</v>
          </cell>
          <cell r="H523">
            <v>10.01</v>
          </cell>
          <cell r="I523">
            <v>12.41</v>
          </cell>
        </row>
        <row r="524">
          <cell r="B524" t="str">
            <v>10.02.00.03</v>
          </cell>
          <cell r="C524" t="str">
            <v>Recomposição de pavimento de concreto simples espessura 10 cm</v>
          </cell>
          <cell r="D524" t="str">
            <v>m2</v>
          </cell>
          <cell r="E524">
            <v>26.07</v>
          </cell>
          <cell r="F524">
            <v>23.33</v>
          </cell>
          <cell r="G524">
            <v>0.16</v>
          </cell>
          <cell r="H524">
            <v>49.559999999999995</v>
          </cell>
          <cell r="I524">
            <v>61.45</v>
          </cell>
        </row>
        <row r="525">
          <cell r="B525" t="str">
            <v>10.02.00.04</v>
          </cell>
          <cell r="C525" t="str">
            <v>Recomposição de pavimento de concreto armado espessura 10 cm</v>
          </cell>
          <cell r="D525" t="str">
            <v>m2</v>
          </cell>
          <cell r="E525">
            <v>43.65</v>
          </cell>
          <cell r="F525">
            <v>33.83</v>
          </cell>
          <cell r="G525">
            <v>0.16</v>
          </cell>
          <cell r="H525">
            <v>77.639999999999986</v>
          </cell>
          <cell r="I525">
            <v>96.27</v>
          </cell>
        </row>
        <row r="526">
          <cell r="B526" t="str">
            <v>10.02.00.11</v>
          </cell>
          <cell r="C526" t="str">
            <v>Recomposição de leivas</v>
          </cell>
          <cell r="D526" t="str">
            <v>m2</v>
          </cell>
          <cell r="E526">
            <v>0</v>
          </cell>
          <cell r="F526">
            <v>6.6</v>
          </cell>
          <cell r="G526">
            <v>0</v>
          </cell>
          <cell r="H526">
            <v>6.6</v>
          </cell>
          <cell r="I526">
            <v>8.18</v>
          </cell>
        </row>
        <row r="527">
          <cell r="B527" t="str">
            <v>10.02.00.21</v>
          </cell>
          <cell r="C527" t="str">
            <v>Recomposição de placas regulares de basalto, inclusive base de assentamento</v>
          </cell>
          <cell r="D527" t="str">
            <v>m2</v>
          </cell>
          <cell r="E527">
            <v>25.6</v>
          </cell>
          <cell r="F527">
            <v>18.520000000000003</v>
          </cell>
          <cell r="G527">
            <v>0</v>
          </cell>
          <cell r="H527">
            <v>44.120000000000005</v>
          </cell>
          <cell r="I527">
            <v>54.71</v>
          </cell>
        </row>
        <row r="528">
          <cell r="B528" t="str">
            <v>10.02.00.22</v>
          </cell>
          <cell r="C528" t="str">
            <v>Recomposição de placas irregulares de basalto, inclusive base de assentamento</v>
          </cell>
          <cell r="D528" t="str">
            <v>m2</v>
          </cell>
          <cell r="E528">
            <v>11.6</v>
          </cell>
          <cell r="F528">
            <v>18.520000000000003</v>
          </cell>
          <cell r="G528">
            <v>0</v>
          </cell>
          <cell r="H528">
            <v>30.12</v>
          </cell>
          <cell r="I528">
            <v>37.35</v>
          </cell>
        </row>
        <row r="529">
          <cell r="B529" t="str">
            <v>10.02.00.31</v>
          </cell>
          <cell r="C529" t="str">
            <v>Recomposição de lajes de grês, inclusive base de assentamento</v>
          </cell>
          <cell r="D529" t="str">
            <v>m2</v>
          </cell>
          <cell r="E529">
            <v>21.860000000000003</v>
          </cell>
          <cell r="F529">
            <v>18.520000000000003</v>
          </cell>
          <cell r="G529">
            <v>0</v>
          </cell>
          <cell r="H529">
            <v>40.380000000000003</v>
          </cell>
          <cell r="I529">
            <v>50.07</v>
          </cell>
        </row>
        <row r="530">
          <cell r="B530" t="str">
            <v>10.02.00.36</v>
          </cell>
          <cell r="C530" t="str">
            <v>Recomposição de piso de cimento e areia espessura 3 cm</v>
          </cell>
          <cell r="D530" t="str">
            <v>m2</v>
          </cell>
          <cell r="E530">
            <v>10.46</v>
          </cell>
          <cell r="F530">
            <v>22.22</v>
          </cell>
          <cell r="G530">
            <v>0</v>
          </cell>
          <cell r="H530">
            <v>32.68</v>
          </cell>
          <cell r="I530">
            <v>40.520000000000003</v>
          </cell>
        </row>
        <row r="531">
          <cell r="B531" t="str">
            <v>10.02.00.41</v>
          </cell>
          <cell r="C531" t="str">
            <v>Recomposição de meio-fio</v>
          </cell>
          <cell r="D531" t="str">
            <v>m</v>
          </cell>
          <cell r="E531">
            <v>0.23</v>
          </cell>
          <cell r="F531">
            <v>13.06</v>
          </cell>
          <cell r="G531">
            <v>0</v>
          </cell>
          <cell r="H531">
            <v>13.29</v>
          </cell>
          <cell r="I531">
            <v>16.48</v>
          </cell>
        </row>
        <row r="532">
          <cell r="B532" t="str">
            <v>10.02.00.50</v>
          </cell>
          <cell r="C532" t="str">
            <v>Recomposição de asfalto CBUQ espessura 4 cm, inclusive imprimação</v>
          </cell>
          <cell r="D532" t="str">
            <v>m2</v>
          </cell>
          <cell r="E532">
            <v>45.919999999999995</v>
          </cell>
          <cell r="F532">
            <v>0.73</v>
          </cell>
          <cell r="G532">
            <v>0.82000000000000006</v>
          </cell>
          <cell r="H532">
            <v>47.47</v>
          </cell>
          <cell r="I532">
            <v>58.86</v>
          </cell>
        </row>
        <row r="533">
          <cell r="B533" t="str">
            <v>10.02.00.52</v>
          </cell>
          <cell r="C533" t="str">
            <v>Recomposição de asfalto CBUQ espessura 6 cm, inclusive imprimação</v>
          </cell>
          <cell r="D533" t="str">
            <v>m2</v>
          </cell>
          <cell r="E533">
            <v>66.16</v>
          </cell>
          <cell r="F533">
            <v>0.92999999999999994</v>
          </cell>
          <cell r="G533">
            <v>0.98</v>
          </cell>
          <cell r="H533">
            <v>68.069999999999993</v>
          </cell>
          <cell r="I533">
            <v>84.41</v>
          </cell>
        </row>
        <row r="534">
          <cell r="B534" t="str">
            <v>10.02.00.54</v>
          </cell>
          <cell r="C534" t="str">
            <v>Recomposição de asfalto CBUQ espessura 8 cm, inclusive imprimação</v>
          </cell>
          <cell r="D534" t="str">
            <v>m2</v>
          </cell>
          <cell r="E534">
            <v>86.39</v>
          </cell>
          <cell r="F534">
            <v>1.1300000000000001</v>
          </cell>
          <cell r="G534">
            <v>1.1400000000000001</v>
          </cell>
          <cell r="H534">
            <v>88.66</v>
          </cell>
          <cell r="I534">
            <v>109.94</v>
          </cell>
        </row>
        <row r="535">
          <cell r="B535" t="str">
            <v>10.02.00.56</v>
          </cell>
          <cell r="C535" t="str">
            <v>Recomposição de asfalto CBUQ espessura 10 cm, inclusive imprimação</v>
          </cell>
          <cell r="D535" t="str">
            <v>m2</v>
          </cell>
          <cell r="E535">
            <v>106.63</v>
          </cell>
          <cell r="F535">
            <v>1.33</v>
          </cell>
          <cell r="G535">
            <v>1.3</v>
          </cell>
          <cell r="H535">
            <v>109.25999999999999</v>
          </cell>
          <cell r="I535">
            <v>135.47999999999999</v>
          </cell>
        </row>
        <row r="536">
          <cell r="B536" t="str">
            <v>10.02.00.58</v>
          </cell>
          <cell r="C536" t="str">
            <v>Recomposição de asfalto CBUQ, inclusive imprimação</v>
          </cell>
          <cell r="D536" t="str">
            <v>m3</v>
          </cell>
          <cell r="E536">
            <v>1116.5800000000002</v>
          </cell>
          <cell r="F536">
            <v>15.66</v>
          </cell>
          <cell r="G536">
            <v>16.41</v>
          </cell>
          <cell r="H536">
            <v>1148.6500000000001</v>
          </cell>
          <cell r="I536">
            <v>1424.33</v>
          </cell>
        </row>
        <row r="537">
          <cell r="B537" t="str">
            <v>10.02.00.60</v>
          </cell>
          <cell r="C537" t="str">
            <v>Recomposição de asfalto PMF espessura 4 cm, inclusive imprimação</v>
          </cell>
          <cell r="D537" t="str">
            <v>m2</v>
          </cell>
          <cell r="E537">
            <v>19.22</v>
          </cell>
          <cell r="F537">
            <v>1.04</v>
          </cell>
          <cell r="G537">
            <v>1.1800000000000002</v>
          </cell>
          <cell r="H537">
            <v>21.439999999999998</v>
          </cell>
          <cell r="I537">
            <v>26.59</v>
          </cell>
        </row>
        <row r="538">
          <cell r="B538" t="str">
            <v>10.02.00.62</v>
          </cell>
          <cell r="C538" t="str">
            <v>Recomposição de asfalto PMF espessura 6 cm, inclusive imprimação</v>
          </cell>
          <cell r="D538" t="str">
            <v>m2</v>
          </cell>
          <cell r="E538">
            <v>26.110000000000003</v>
          </cell>
          <cell r="F538">
            <v>1.3900000000000001</v>
          </cell>
          <cell r="G538">
            <v>1.52</v>
          </cell>
          <cell r="H538">
            <v>29.02</v>
          </cell>
          <cell r="I538">
            <v>35.979999999999997</v>
          </cell>
        </row>
        <row r="539">
          <cell r="B539" t="str">
            <v>10.02.00.64</v>
          </cell>
          <cell r="C539" t="str">
            <v>Recomposição de asfalto PMF espessura 8 cm, inclusive imprimação</v>
          </cell>
          <cell r="D539" t="str">
            <v>m2</v>
          </cell>
          <cell r="E539">
            <v>33.01</v>
          </cell>
          <cell r="F539">
            <v>1.75</v>
          </cell>
          <cell r="G539">
            <v>1.86</v>
          </cell>
          <cell r="H539">
            <v>36.620000000000005</v>
          </cell>
          <cell r="I539">
            <v>45.41</v>
          </cell>
        </row>
        <row r="540">
          <cell r="B540" t="str">
            <v>10.02.00.66</v>
          </cell>
          <cell r="C540" t="str">
            <v>Recomposição de asfalto PMF espessura 10 cm, inclusive imprimação</v>
          </cell>
          <cell r="D540" t="str">
            <v>m2</v>
          </cell>
          <cell r="E540">
            <v>39.9</v>
          </cell>
          <cell r="F540">
            <v>2.1</v>
          </cell>
          <cell r="G540">
            <v>2.2000000000000002</v>
          </cell>
          <cell r="H540">
            <v>44.20000000000001</v>
          </cell>
          <cell r="I540">
            <v>54.81</v>
          </cell>
        </row>
        <row r="541">
          <cell r="B541" t="str">
            <v>10.02.00.68</v>
          </cell>
          <cell r="C541" t="str">
            <v>Recomposição de asfalto PMF, inclusive imprimação</v>
          </cell>
          <cell r="D541" t="str">
            <v>m3</v>
          </cell>
          <cell r="E541">
            <v>440.02</v>
          </cell>
          <cell r="F541">
            <v>23.44</v>
          </cell>
          <cell r="G541">
            <v>25.55</v>
          </cell>
          <cell r="H541">
            <v>489.01</v>
          </cell>
          <cell r="I541">
            <v>606.37</v>
          </cell>
        </row>
        <row r="542">
          <cell r="B542" t="str">
            <v>10.02.00.74</v>
          </cell>
          <cell r="C542" t="str">
            <v>Recomposição de blocos pré-moldados, inclusive camada de assentamento</v>
          </cell>
          <cell r="D542" t="str">
            <v>m2</v>
          </cell>
          <cell r="E542">
            <v>7.2799999999999994</v>
          </cell>
          <cell r="F542">
            <v>10.83</v>
          </cell>
          <cell r="G542">
            <v>0.43999999999999995</v>
          </cell>
          <cell r="H542">
            <v>18.549999999999997</v>
          </cell>
          <cell r="I542">
            <v>23</v>
          </cell>
        </row>
        <row r="543">
          <cell r="B543" t="str">
            <v>10.02.00.75</v>
          </cell>
          <cell r="C543" t="str">
            <v>Recomposição de paralelepípedos, inclusive base de assentamento</v>
          </cell>
          <cell r="D543" t="str">
            <v>m2</v>
          </cell>
          <cell r="E543">
            <v>12.070000000000002</v>
          </cell>
          <cell r="F543">
            <v>17.93</v>
          </cell>
          <cell r="G543">
            <v>0.03</v>
          </cell>
          <cell r="H543">
            <v>30.029999999999998</v>
          </cell>
          <cell r="I543">
            <v>37.24</v>
          </cell>
        </row>
        <row r="544">
          <cell r="B544" t="str">
            <v>10.02.00.76</v>
          </cell>
          <cell r="C544" t="str">
            <v>Recomposição de pedra irregular, inclusive base de assentamento</v>
          </cell>
          <cell r="D544" t="str">
            <v>m2</v>
          </cell>
          <cell r="E544">
            <v>7.3999999999999995</v>
          </cell>
          <cell r="F544">
            <v>17.93</v>
          </cell>
          <cell r="G544">
            <v>0.03</v>
          </cell>
          <cell r="H544">
            <v>25.359999999999996</v>
          </cell>
          <cell r="I544">
            <v>31.45</v>
          </cell>
        </row>
        <row r="545">
          <cell r="B545" t="str">
            <v>10.02.00.77</v>
          </cell>
          <cell r="C545" t="str">
            <v>Recomposição de pedra portuguesa, inclusive base de assentamento</v>
          </cell>
          <cell r="D545" t="str">
            <v>m2</v>
          </cell>
          <cell r="E545">
            <v>7.83</v>
          </cell>
          <cell r="F545">
            <v>24.630000000000003</v>
          </cell>
          <cell r="G545">
            <v>0</v>
          </cell>
          <cell r="H545">
            <v>32.46</v>
          </cell>
          <cell r="I545">
            <v>40.25</v>
          </cell>
        </row>
        <row r="546">
          <cell r="B546" t="str">
            <v>10.02.00.82</v>
          </cell>
          <cell r="C546" t="str">
            <v>Recomposição de ladrilhos hidráulicos, inclusive base de assentamento</v>
          </cell>
          <cell r="D546" t="str">
            <v>m2</v>
          </cell>
          <cell r="E546">
            <v>60.239999999999995</v>
          </cell>
          <cell r="F546">
            <v>22.31</v>
          </cell>
          <cell r="G546">
            <v>0</v>
          </cell>
          <cell r="H546">
            <v>82.550000000000011</v>
          </cell>
          <cell r="I546">
            <v>102.36</v>
          </cell>
        </row>
        <row r="547">
          <cell r="B547" t="str">
            <v>10.02.00.84</v>
          </cell>
          <cell r="C547" t="str">
            <v>Recomposição de lajotas cerâmicas, inclusive base de assentamento</v>
          </cell>
          <cell r="D547" t="str">
            <v>m2</v>
          </cell>
          <cell r="E547">
            <v>18.46</v>
          </cell>
          <cell r="F547">
            <v>20.37</v>
          </cell>
          <cell r="G547">
            <v>0</v>
          </cell>
          <cell r="H547">
            <v>38.83</v>
          </cell>
          <cell r="I547">
            <v>48.15</v>
          </cell>
        </row>
        <row r="548">
          <cell r="B548" t="str">
            <v>10.02.01.01</v>
          </cell>
          <cell r="C548" t="str">
            <v>Recomposição temporária de pavimento (articulado ou flexível)</v>
          </cell>
          <cell r="D548" t="str">
            <v>m2</v>
          </cell>
          <cell r="E548">
            <v>0</v>
          </cell>
          <cell r="F548">
            <v>1.49</v>
          </cell>
          <cell r="G548">
            <v>1.06</v>
          </cell>
          <cell r="H548">
            <v>2.5499999999999998</v>
          </cell>
          <cell r="I548">
            <v>3.16</v>
          </cell>
        </row>
        <row r="549">
          <cell r="C549" t="str">
            <v/>
          </cell>
          <cell r="E549" t="str">
            <v/>
          </cell>
          <cell r="F549" t="str">
            <v/>
          </cell>
          <cell r="G549" t="str">
            <v/>
          </cell>
          <cell r="I549" t="str">
            <v/>
          </cell>
        </row>
        <row r="550">
          <cell r="B550" t="str">
            <v>10.03.00.00</v>
          </cell>
          <cell r="C550" t="str">
            <v>Recomposição de Base para Pavimentos</v>
          </cell>
          <cell r="E550" t="str">
            <v/>
          </cell>
          <cell r="F550" t="str">
            <v/>
          </cell>
          <cell r="G550" t="str">
            <v/>
          </cell>
          <cell r="I550" t="str">
            <v/>
          </cell>
        </row>
        <row r="551">
          <cell r="B551" t="str">
            <v>10.03.00.02</v>
          </cell>
          <cell r="C551" t="str">
            <v>Recomposição de base de areia (inclusive carga e descarga)</v>
          </cell>
          <cell r="D551" t="str">
            <v>m3</v>
          </cell>
          <cell r="E551">
            <v>75.73</v>
          </cell>
          <cell r="F551">
            <v>7.9</v>
          </cell>
          <cell r="G551">
            <v>2.98</v>
          </cell>
          <cell r="H551">
            <v>86.61</v>
          </cell>
          <cell r="I551">
            <v>107.4</v>
          </cell>
        </row>
        <row r="552">
          <cell r="B552" t="str">
            <v>10.03.00.04</v>
          </cell>
          <cell r="C552" t="str">
            <v>Recomposição de base de brita n° 0 (inclusive carga e descarga)</v>
          </cell>
          <cell r="D552" t="str">
            <v>m3</v>
          </cell>
          <cell r="E552">
            <v>70.94</v>
          </cell>
          <cell r="F552">
            <v>7.9</v>
          </cell>
          <cell r="G552">
            <v>2.98</v>
          </cell>
          <cell r="H552">
            <v>81.819999999999993</v>
          </cell>
          <cell r="I552">
            <v>101.46</v>
          </cell>
        </row>
        <row r="553">
          <cell r="B553" t="str">
            <v>10.03.00.06</v>
          </cell>
          <cell r="C553" t="str">
            <v>Recomposição de base de brita n° 2 (inclusive carga e descarga)</v>
          </cell>
          <cell r="D553" t="str">
            <v>m3</v>
          </cell>
          <cell r="E553">
            <v>55.72</v>
          </cell>
          <cell r="F553">
            <v>7.9</v>
          </cell>
          <cell r="G553">
            <v>2.98</v>
          </cell>
          <cell r="H553">
            <v>66.600000000000009</v>
          </cell>
          <cell r="I553">
            <v>82.58</v>
          </cell>
        </row>
        <row r="554">
          <cell r="B554" t="str">
            <v>10.03.00.10</v>
          </cell>
          <cell r="C554" t="str">
            <v>Recomposição de base de brita graduada (inclusive carga e descarga)</v>
          </cell>
          <cell r="D554" t="str">
            <v>m3</v>
          </cell>
          <cell r="E554">
            <v>64.94</v>
          </cell>
          <cell r="F554">
            <v>7.9</v>
          </cell>
          <cell r="G554">
            <v>2.98</v>
          </cell>
          <cell r="H554">
            <v>75.819999999999993</v>
          </cell>
          <cell r="I554">
            <v>94.02</v>
          </cell>
        </row>
        <row r="555">
          <cell r="B555" t="str">
            <v>10.03.00.12</v>
          </cell>
          <cell r="C555" t="str">
            <v>Recomposição de base de concreto 1:4:8</v>
          </cell>
          <cell r="D555" t="str">
            <v>m3</v>
          </cell>
          <cell r="E555">
            <v>214.58</v>
          </cell>
          <cell r="F555">
            <v>205.95</v>
          </cell>
          <cell r="G555">
            <v>1.6</v>
          </cell>
          <cell r="H555">
            <v>422.13</v>
          </cell>
          <cell r="I555">
            <v>523.44000000000005</v>
          </cell>
        </row>
        <row r="556">
          <cell r="B556" t="str">
            <v>10.03.00.14</v>
          </cell>
          <cell r="C556" t="str">
            <v>Recomposição de base de concreto 1:2,5:5</v>
          </cell>
          <cell r="D556" t="str">
            <v>m3</v>
          </cell>
          <cell r="E556">
            <v>260.69</v>
          </cell>
          <cell r="F556">
            <v>233.33</v>
          </cell>
          <cell r="G556">
            <v>1.6</v>
          </cell>
          <cell r="H556">
            <v>495.62</v>
          </cell>
          <cell r="I556">
            <v>614.57000000000005</v>
          </cell>
        </row>
        <row r="557">
          <cell r="B557" t="str">
            <v>10.03.00.16</v>
          </cell>
          <cell r="C557" t="str">
            <v>Recomposição de base de argamassa cimento e areia 1:5 (inclusive carga e descarga)</v>
          </cell>
          <cell r="D557" t="str">
            <v>m3</v>
          </cell>
          <cell r="E557">
            <v>228.88</v>
          </cell>
          <cell r="F557">
            <v>292</v>
          </cell>
          <cell r="G557">
            <v>0</v>
          </cell>
          <cell r="H557">
            <v>520.88</v>
          </cell>
          <cell r="I557">
            <v>645.89</v>
          </cell>
        </row>
        <row r="558">
          <cell r="B558" t="str">
            <v>10.03.00.18</v>
          </cell>
          <cell r="C558" t="str">
            <v>Recomposição de base de argamassa cimento, cal e areia 1:0,5:5 (inclusive carga e descarga)</v>
          </cell>
          <cell r="D558" t="str">
            <v>m3</v>
          </cell>
          <cell r="E558">
            <v>297.88</v>
          </cell>
          <cell r="F558">
            <v>292</v>
          </cell>
          <cell r="G558">
            <v>0</v>
          </cell>
          <cell r="H558">
            <v>589.88</v>
          </cell>
          <cell r="I558">
            <v>731.45</v>
          </cell>
        </row>
        <row r="559">
          <cell r="B559" t="str">
            <v>10.03.00.31</v>
          </cell>
          <cell r="C559" t="str">
            <v>Recomposição de base de terra vegetal (inclusive carga e descarga)</v>
          </cell>
          <cell r="D559" t="str">
            <v>m3</v>
          </cell>
          <cell r="E559">
            <v>172.28</v>
          </cell>
          <cell r="F559">
            <v>6.6</v>
          </cell>
          <cell r="G559">
            <v>0</v>
          </cell>
          <cell r="H559">
            <v>178.88</v>
          </cell>
          <cell r="I559">
            <v>221.81</v>
          </cell>
        </row>
        <row r="560">
          <cell r="C560" t="str">
            <v/>
          </cell>
          <cell r="E560" t="str">
            <v/>
          </cell>
          <cell r="F560" t="str">
            <v/>
          </cell>
          <cell r="G560" t="str">
            <v/>
          </cell>
          <cell r="I560" t="str">
            <v/>
          </cell>
        </row>
        <row r="561">
          <cell r="B561" t="str">
            <v>10.04.00.00</v>
          </cell>
          <cell r="C561" t="str">
            <v>Execução de Pavimentos</v>
          </cell>
          <cell r="E561" t="str">
            <v/>
          </cell>
          <cell r="F561" t="str">
            <v/>
          </cell>
          <cell r="G561" t="str">
            <v/>
          </cell>
          <cell r="I561" t="str">
            <v/>
          </cell>
        </row>
        <row r="562">
          <cell r="B562" t="str">
            <v>10.04.00.02</v>
          </cell>
          <cell r="C562" t="str">
            <v>Execução de pavimento de saibro espessura 15 cm (inclusive carga e descarga)</v>
          </cell>
          <cell r="D562" t="str">
            <v>m2</v>
          </cell>
          <cell r="E562">
            <v>5.42</v>
          </cell>
          <cell r="F562">
            <v>3.57</v>
          </cell>
          <cell r="G562">
            <v>1.02</v>
          </cell>
          <cell r="H562">
            <v>10.01</v>
          </cell>
          <cell r="I562">
            <v>12.41</v>
          </cell>
        </row>
        <row r="563">
          <cell r="B563" t="str">
            <v>10.04.00.04</v>
          </cell>
          <cell r="C563" t="str">
            <v>Execução de pavimento de brita graduada espessura 10 cm (inclusive carga e descarga)</v>
          </cell>
          <cell r="D563" t="str">
            <v>m2</v>
          </cell>
          <cell r="E563">
            <v>6.49</v>
          </cell>
          <cell r="F563">
            <v>0.79</v>
          </cell>
          <cell r="G563">
            <v>0.3</v>
          </cell>
          <cell r="H563">
            <v>7.58</v>
          </cell>
          <cell r="I563">
            <v>9.4</v>
          </cell>
        </row>
        <row r="564">
          <cell r="B564" t="str">
            <v>10.04.00.11</v>
          </cell>
          <cell r="C564" t="str">
            <v>Execução de pavimento de asfalto CBUQ 6 cm, inclusive base de brita 20 cm e imprimação</v>
          </cell>
          <cell r="D564" t="str">
            <v>m2</v>
          </cell>
          <cell r="E564">
            <v>79.150000000000006</v>
          </cell>
          <cell r="F564">
            <v>2.5100000000000002</v>
          </cell>
          <cell r="G564">
            <v>1.58</v>
          </cell>
          <cell r="H564">
            <v>83.24</v>
          </cell>
          <cell r="I564">
            <v>103.22</v>
          </cell>
        </row>
        <row r="565">
          <cell r="B565" t="str">
            <v>10.04.00.12</v>
          </cell>
          <cell r="C565" t="str">
            <v>Execução de pavimento de asfalto CBUQ 8 cm, inclusive base de brita 20 cm e imprimação</v>
          </cell>
          <cell r="D565" t="str">
            <v>m2</v>
          </cell>
          <cell r="E565">
            <v>99.38</v>
          </cell>
          <cell r="F565">
            <v>2.71</v>
          </cell>
          <cell r="G565">
            <v>1.7400000000000002</v>
          </cell>
          <cell r="H565">
            <v>103.83</v>
          </cell>
          <cell r="I565">
            <v>128.75</v>
          </cell>
        </row>
        <row r="566">
          <cell r="B566" t="str">
            <v>10.04.00.21</v>
          </cell>
          <cell r="C566" t="str">
            <v>Execução de pavimento de asfalto PMF 6 cm, inclusive base de brita 20 cm</v>
          </cell>
          <cell r="D566" t="str">
            <v>m2</v>
          </cell>
          <cell r="E566">
            <v>39.1</v>
          </cell>
          <cell r="F566">
            <v>2.97</v>
          </cell>
          <cell r="G566">
            <v>2.12</v>
          </cell>
          <cell r="H566">
            <v>44.19</v>
          </cell>
          <cell r="I566">
            <v>54.8</v>
          </cell>
        </row>
        <row r="567">
          <cell r="B567" t="str">
            <v>10.04.00.22</v>
          </cell>
          <cell r="C567" t="str">
            <v>Execução de pavimento de asfalto PMF 8 cm, inclusive base de brita 20 cm</v>
          </cell>
          <cell r="D567" t="str">
            <v>m2</v>
          </cell>
          <cell r="E567">
            <v>46</v>
          </cell>
          <cell r="F567">
            <v>3.33</v>
          </cell>
          <cell r="G567">
            <v>2.46</v>
          </cell>
          <cell r="H567">
            <v>51.790000000000006</v>
          </cell>
          <cell r="I567">
            <v>64.22</v>
          </cell>
        </row>
        <row r="568">
          <cell r="B568" t="str">
            <v>10.04.00.32</v>
          </cell>
          <cell r="C568" t="str">
            <v>Execução de pavimento de blocos de concreto tipo "onda/16 faces" espessura 8 cm, inclusive camada de assentamento</v>
          </cell>
          <cell r="D568" t="str">
            <v>m2</v>
          </cell>
          <cell r="E568">
            <v>38.950000000000003</v>
          </cell>
          <cell r="F568">
            <v>10.219999999999999</v>
          </cell>
          <cell r="G568">
            <v>0.27</v>
          </cell>
          <cell r="H568">
            <v>49.440000000000005</v>
          </cell>
          <cell r="I568">
            <v>61.31</v>
          </cell>
        </row>
        <row r="569">
          <cell r="B569" t="str">
            <v>10.04.00.34</v>
          </cell>
          <cell r="C569" t="str">
            <v>Execução de pavimento de placas regulares de basalto, inclusive base de assentamento</v>
          </cell>
          <cell r="D569" t="str">
            <v>m2</v>
          </cell>
          <cell r="E569">
            <v>118.35</v>
          </cell>
          <cell r="F569">
            <v>22.880000000000003</v>
          </cell>
          <cell r="G569">
            <v>0.15</v>
          </cell>
          <cell r="H569">
            <v>141.38000000000002</v>
          </cell>
          <cell r="I569">
            <v>175.31</v>
          </cell>
        </row>
        <row r="570">
          <cell r="B570" t="str">
            <v>10.04.00.36</v>
          </cell>
          <cell r="C570" t="str">
            <v>Execução de pavimento de placas irregulares de basalto, inclusive base de assentamento</v>
          </cell>
          <cell r="D570" t="str">
            <v>m2</v>
          </cell>
          <cell r="E570">
            <v>48.35</v>
          </cell>
          <cell r="F570">
            <v>22.880000000000003</v>
          </cell>
          <cell r="G570">
            <v>0.15</v>
          </cell>
          <cell r="H570">
            <v>71.38</v>
          </cell>
          <cell r="I570">
            <v>88.51</v>
          </cell>
        </row>
        <row r="571">
          <cell r="B571" t="str">
            <v>10.04.00.38</v>
          </cell>
          <cell r="C571" t="str">
            <v>Execução de pavimento de lajotas cerâmicas tipo colonial, inclusive base de assentamento</v>
          </cell>
          <cell r="D571" t="str">
            <v>m2</v>
          </cell>
          <cell r="E571">
            <v>23.43</v>
          </cell>
          <cell r="F571">
            <v>20.77</v>
          </cell>
          <cell r="G571">
            <v>0.15</v>
          </cell>
          <cell r="H571">
            <v>44.35</v>
          </cell>
          <cell r="I571">
            <v>54.99</v>
          </cell>
        </row>
        <row r="572">
          <cell r="B572" t="str">
            <v>10.04.00.40</v>
          </cell>
          <cell r="C572" t="str">
            <v>Execução de piso de cimento e areia espessura 3 cm</v>
          </cell>
          <cell r="D572" t="str">
            <v>m2</v>
          </cell>
          <cell r="E572">
            <v>11.86</v>
          </cell>
          <cell r="F572">
            <v>22.62</v>
          </cell>
          <cell r="G572">
            <v>0.15</v>
          </cell>
          <cell r="H572">
            <v>34.629999999999995</v>
          </cell>
          <cell r="I572">
            <v>42.94</v>
          </cell>
        </row>
        <row r="573">
          <cell r="B573" t="str">
            <v>10.04.00.41</v>
          </cell>
          <cell r="C573" t="str">
            <v>Execução de meio-fio de concreto, seção 15 x 30 cm</v>
          </cell>
          <cell r="D573" t="str">
            <v>m</v>
          </cell>
          <cell r="E573">
            <v>23.23</v>
          </cell>
          <cell r="F573">
            <v>13.06</v>
          </cell>
          <cell r="G573">
            <v>0</v>
          </cell>
          <cell r="H573">
            <v>36.29</v>
          </cell>
          <cell r="I573">
            <v>45</v>
          </cell>
        </row>
        <row r="574">
          <cell r="B574" t="str">
            <v>10.04.00.42</v>
          </cell>
          <cell r="C574" t="str">
            <v>Execução enleivamento</v>
          </cell>
          <cell r="D574" t="str">
            <v>m2</v>
          </cell>
          <cell r="E574">
            <v>11.78</v>
          </cell>
          <cell r="F574">
            <v>0</v>
          </cell>
          <cell r="G574">
            <v>3.33</v>
          </cell>
          <cell r="H574">
            <v>15.11</v>
          </cell>
          <cell r="I574">
            <v>18.739999999999998</v>
          </cell>
        </row>
        <row r="575">
          <cell r="B575" t="str">
            <v>10.04.00.43</v>
          </cell>
          <cell r="C575" t="str">
            <v>Execução de meio-fio de concreto, seção 18 x 45 cm</v>
          </cell>
          <cell r="D575" t="str">
            <v>m</v>
          </cell>
          <cell r="E575">
            <v>23.39</v>
          </cell>
          <cell r="F575">
            <v>21.759999999999998</v>
          </cell>
          <cell r="G575">
            <v>0</v>
          </cell>
          <cell r="H575">
            <v>45.15</v>
          </cell>
          <cell r="I575">
            <v>55.99</v>
          </cell>
        </row>
        <row r="576">
          <cell r="B576" t="str">
            <v>10.04.00.76</v>
          </cell>
          <cell r="C576" t="str">
            <v>Execução de pavimento de pedra irregular, inclusive base de assentamento</v>
          </cell>
          <cell r="D576" t="str">
            <v>m2</v>
          </cell>
          <cell r="E576">
            <v>14.95</v>
          </cell>
          <cell r="F576">
            <v>17.909999999999997</v>
          </cell>
          <cell r="G576">
            <v>0.02</v>
          </cell>
          <cell r="H576">
            <v>32.879999999999995</v>
          </cell>
          <cell r="I576">
            <v>40.770000000000003</v>
          </cell>
        </row>
        <row r="577">
          <cell r="I577" t="str">
            <v/>
          </cell>
        </row>
        <row r="578">
          <cell r="B578" t="str">
            <v>10.05.00.00</v>
          </cell>
          <cell r="C578" t="str">
            <v>Limpeza de Pavimentos</v>
          </cell>
          <cell r="I578" t="str">
            <v/>
          </cell>
        </row>
        <row r="579">
          <cell r="B579" t="str">
            <v>10.05.00.01</v>
          </cell>
          <cell r="C579" t="str">
            <v>Varrição mecanizada de via de tráfego (pista)</v>
          </cell>
          <cell r="D579" t="str">
            <v>m2</v>
          </cell>
          <cell r="E579">
            <v>0</v>
          </cell>
          <cell r="F579">
            <v>0.06</v>
          </cell>
          <cell r="G579">
            <v>0.23</v>
          </cell>
          <cell r="H579">
            <v>0.29000000000000004</v>
          </cell>
          <cell r="I579">
            <v>0.36</v>
          </cell>
        </row>
        <row r="580">
          <cell r="C580" t="str">
            <v/>
          </cell>
          <cell r="E580" t="str">
            <v/>
          </cell>
          <cell r="F580" t="str">
            <v/>
          </cell>
          <cell r="G580" t="str">
            <v/>
          </cell>
          <cell r="I580" t="str">
            <v/>
          </cell>
        </row>
        <row r="581">
          <cell r="B581" t="str">
            <v>11.00.00.00</v>
          </cell>
          <cell r="C581" t="str">
            <v>LIGAÇÕES PREDIAIS</v>
          </cell>
          <cell r="E581" t="str">
            <v/>
          </cell>
          <cell r="F581" t="str">
            <v/>
          </cell>
          <cell r="G581" t="str">
            <v/>
          </cell>
          <cell r="I581" t="str">
            <v/>
          </cell>
        </row>
        <row r="582">
          <cell r="B582" t="str">
            <v>11.01.00.00</v>
          </cell>
          <cell r="C582" t="str">
            <v>Ramal Predial de Água</v>
          </cell>
          <cell r="E582" t="str">
            <v/>
          </cell>
          <cell r="F582" t="str">
            <v/>
          </cell>
          <cell r="G582" t="str">
            <v/>
          </cell>
          <cell r="I582" t="str">
            <v/>
          </cell>
        </row>
        <row r="583">
          <cell r="B583" t="str">
            <v>11.01.01.01</v>
          </cell>
          <cell r="C583" t="str">
            <v>Tomada de água - PVC</v>
          </cell>
          <cell r="D583" t="str">
            <v>un</v>
          </cell>
          <cell r="E583">
            <v>0</v>
          </cell>
          <cell r="F583">
            <v>0</v>
          </cell>
          <cell r="G583">
            <v>0</v>
          </cell>
          <cell r="H583">
            <v>0</v>
          </cell>
          <cell r="I583">
            <v>0</v>
          </cell>
        </row>
        <row r="584">
          <cell r="B584" t="str">
            <v>11.01.01.02</v>
          </cell>
          <cell r="C584" t="str">
            <v>Tomada de água - PEAD</v>
          </cell>
          <cell r="D584" t="str">
            <v>un</v>
          </cell>
          <cell r="E584">
            <v>0</v>
          </cell>
          <cell r="F584">
            <v>0</v>
          </cell>
          <cell r="G584">
            <v>0</v>
          </cell>
          <cell r="H584">
            <v>0</v>
          </cell>
          <cell r="I584">
            <v>0</v>
          </cell>
        </row>
        <row r="585">
          <cell r="B585" t="str">
            <v>11.01.02.01</v>
          </cell>
          <cell r="C585" t="str">
            <v>Ligação do ramal - PVC diâmetro ¾" - solo</v>
          </cell>
          <cell r="D585" t="str">
            <v>un</v>
          </cell>
          <cell r="E585">
            <v>0</v>
          </cell>
          <cell r="F585">
            <v>0</v>
          </cell>
          <cell r="G585">
            <v>0</v>
          </cell>
          <cell r="H585">
            <v>0</v>
          </cell>
          <cell r="I585">
            <v>0</v>
          </cell>
        </row>
        <row r="586">
          <cell r="B586" t="str">
            <v>11.01.02.02</v>
          </cell>
          <cell r="C586" t="str">
            <v>Ligação do ramal - PVC diâmetro 1" - solo</v>
          </cell>
          <cell r="D586" t="str">
            <v>un</v>
          </cell>
          <cell r="E586">
            <v>0</v>
          </cell>
          <cell r="F586">
            <v>0</v>
          </cell>
          <cell r="G586">
            <v>0</v>
          </cell>
          <cell r="H586">
            <v>0</v>
          </cell>
          <cell r="I586">
            <v>0</v>
          </cell>
        </row>
        <row r="587">
          <cell r="B587" t="str">
            <v>11.01.02.03</v>
          </cell>
          <cell r="C587" t="str">
            <v>Ligação do ramal - PVC diâmetro 1" - rocha</v>
          </cell>
          <cell r="D587" t="str">
            <v>un</v>
          </cell>
          <cell r="E587">
            <v>0</v>
          </cell>
          <cell r="F587">
            <v>0</v>
          </cell>
          <cell r="G587">
            <v>0</v>
          </cell>
          <cell r="H587">
            <v>0</v>
          </cell>
          <cell r="I587">
            <v>0</v>
          </cell>
        </row>
        <row r="588">
          <cell r="B588" t="str">
            <v>11.01.02.04</v>
          </cell>
          <cell r="C588" t="str">
            <v>Ligação do ramal - PVC diâmetro 1 ½" - solo</v>
          </cell>
          <cell r="D588" t="str">
            <v>un</v>
          </cell>
          <cell r="E588">
            <v>0</v>
          </cell>
          <cell r="F588">
            <v>0</v>
          </cell>
          <cell r="G588">
            <v>0</v>
          </cell>
          <cell r="H588">
            <v>0</v>
          </cell>
          <cell r="I588">
            <v>0</v>
          </cell>
        </row>
        <row r="589">
          <cell r="B589" t="str">
            <v>11.01.02.05</v>
          </cell>
          <cell r="C589" t="str">
            <v>Ligação do ramal - PVC diâmetro 1 ½" - rocha</v>
          </cell>
          <cell r="D589" t="str">
            <v>un</v>
          </cell>
          <cell r="E589">
            <v>0</v>
          </cell>
          <cell r="F589">
            <v>0</v>
          </cell>
          <cell r="G589">
            <v>0</v>
          </cell>
          <cell r="H589">
            <v>0</v>
          </cell>
          <cell r="I589">
            <v>0</v>
          </cell>
        </row>
        <row r="590">
          <cell r="B590" t="str">
            <v>11.01.02.06</v>
          </cell>
          <cell r="C590" t="str">
            <v>Ligação do ramal - PVC diâmetro 2" - solo</v>
          </cell>
          <cell r="D590" t="str">
            <v>un</v>
          </cell>
          <cell r="E590">
            <v>0</v>
          </cell>
          <cell r="F590">
            <v>0</v>
          </cell>
          <cell r="G590">
            <v>0</v>
          </cell>
          <cell r="H590">
            <v>0</v>
          </cell>
          <cell r="I590">
            <v>0</v>
          </cell>
        </row>
        <row r="591">
          <cell r="B591" t="str">
            <v>11.01.02.07</v>
          </cell>
          <cell r="C591" t="str">
            <v>Ligação do ramal - PVC diâmetro 2" - rocha</v>
          </cell>
          <cell r="D591" t="str">
            <v>un</v>
          </cell>
          <cell r="E591">
            <v>0</v>
          </cell>
          <cell r="F591">
            <v>0</v>
          </cell>
          <cell r="G591">
            <v>0</v>
          </cell>
          <cell r="H591">
            <v>0</v>
          </cell>
          <cell r="I591">
            <v>0</v>
          </cell>
        </row>
        <row r="592">
          <cell r="B592" t="str">
            <v>11.01.03.01</v>
          </cell>
          <cell r="C592" t="str">
            <v>Ligação do ramal - PEAD diâmetro ¾" - solo</v>
          </cell>
          <cell r="D592" t="str">
            <v>un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0</v>
          </cell>
        </row>
        <row r="593">
          <cell r="B593" t="str">
            <v>11.01.03.02</v>
          </cell>
          <cell r="C593" t="str">
            <v>Ligação do ramal - PEAD diâmetro 1" - solo</v>
          </cell>
          <cell r="D593" t="str">
            <v>un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</row>
        <row r="594">
          <cell r="B594" t="str">
            <v>11.01.04.01</v>
          </cell>
          <cell r="C594" t="str">
            <v>Cavalete tipo - PVC diâmetro ¾"</v>
          </cell>
          <cell r="D594" t="str">
            <v>un</v>
          </cell>
          <cell r="E594">
            <v>0</v>
          </cell>
          <cell r="F594">
            <v>0</v>
          </cell>
          <cell r="G594">
            <v>0</v>
          </cell>
          <cell r="H594">
            <v>0</v>
          </cell>
          <cell r="I594">
            <v>0</v>
          </cell>
        </row>
        <row r="595">
          <cell r="B595" t="str">
            <v>11.01.04.02</v>
          </cell>
          <cell r="C595" t="str">
            <v>Cavalete tipo - PVC diâmetro 1"</v>
          </cell>
          <cell r="D595" t="str">
            <v>un</v>
          </cell>
          <cell r="E595">
            <v>0</v>
          </cell>
          <cell r="F595">
            <v>0</v>
          </cell>
          <cell r="G595">
            <v>0</v>
          </cell>
          <cell r="H595">
            <v>0</v>
          </cell>
          <cell r="I595">
            <v>0</v>
          </cell>
        </row>
        <row r="596">
          <cell r="B596" t="str">
            <v>11.01.04.03</v>
          </cell>
          <cell r="C596" t="str">
            <v>Cavalete tipo - PVC diâmetro 1 ½"</v>
          </cell>
          <cell r="D596" t="str">
            <v>un</v>
          </cell>
          <cell r="E596">
            <v>0</v>
          </cell>
          <cell r="F596">
            <v>0</v>
          </cell>
          <cell r="G596">
            <v>0</v>
          </cell>
          <cell r="H596">
            <v>0</v>
          </cell>
          <cell r="I596">
            <v>0</v>
          </cell>
        </row>
        <row r="597">
          <cell r="B597" t="str">
            <v>11.01.04.04</v>
          </cell>
          <cell r="C597" t="str">
            <v>Cavalete tipo - PVC diâmetro 2"</v>
          </cell>
          <cell r="D597" t="str">
            <v>un</v>
          </cell>
          <cell r="E597">
            <v>0</v>
          </cell>
          <cell r="F597">
            <v>0</v>
          </cell>
          <cell r="G597">
            <v>0</v>
          </cell>
          <cell r="H597">
            <v>0</v>
          </cell>
          <cell r="I597">
            <v>0</v>
          </cell>
        </row>
        <row r="598">
          <cell r="B598" t="str">
            <v>11.01.05.01</v>
          </cell>
          <cell r="C598" t="str">
            <v>Cavalete tipo - PVC diâmetro ¾" (Q=3 m³/h)</v>
          </cell>
          <cell r="D598" t="str">
            <v>un</v>
          </cell>
          <cell r="E598">
            <v>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</row>
        <row r="599">
          <cell r="B599" t="str">
            <v>11.01.05.02</v>
          </cell>
          <cell r="C599" t="str">
            <v>Cavalete tipo - PVC diâmetro 1" (Q=10 m³/h)</v>
          </cell>
          <cell r="D599" t="str">
            <v>un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</row>
        <row r="600">
          <cell r="B600" t="str">
            <v>11.01.05.03</v>
          </cell>
          <cell r="C600" t="str">
            <v>Cavalete tipo - PVC diâmetro 1 ½" (Q=20 m³/h)</v>
          </cell>
          <cell r="D600" t="str">
            <v>un</v>
          </cell>
          <cell r="E600">
            <v>0</v>
          </cell>
          <cell r="F600">
            <v>0</v>
          </cell>
          <cell r="G600">
            <v>0</v>
          </cell>
          <cell r="H600">
            <v>0</v>
          </cell>
          <cell r="I600">
            <v>0</v>
          </cell>
        </row>
        <row r="601">
          <cell r="B601" t="str">
            <v>11.01.05.04</v>
          </cell>
          <cell r="C601" t="str">
            <v>Cavalete tipo - PVC diâmetro 2" (Q=30 m³/h)</v>
          </cell>
          <cell r="D601" t="str">
            <v>un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</row>
        <row r="602">
          <cell r="I602" t="str">
            <v/>
          </cell>
        </row>
        <row r="603">
          <cell r="B603" t="str">
            <v>11.02.00.00</v>
          </cell>
          <cell r="C603" t="str">
            <v>Ramal Predial de Esgoto</v>
          </cell>
          <cell r="E603" t="str">
            <v/>
          </cell>
          <cell r="F603" t="str">
            <v/>
          </cell>
          <cell r="G603" t="str">
            <v/>
          </cell>
          <cell r="I603" t="str">
            <v/>
          </cell>
        </row>
        <row r="604">
          <cell r="B604" t="str">
            <v>11.02.01.01</v>
          </cell>
          <cell r="C604" t="str">
            <v>Ligação de ramal em PVC (0-2m), L = 4 m, sem pavimentação</v>
          </cell>
          <cell r="D604" t="str">
            <v>un</v>
          </cell>
          <cell r="E604">
            <v>0</v>
          </cell>
          <cell r="F604">
            <v>0</v>
          </cell>
          <cell r="G604">
            <v>0</v>
          </cell>
          <cell r="H604">
            <v>0</v>
          </cell>
          <cell r="I604">
            <v>0</v>
          </cell>
        </row>
        <row r="605">
          <cell r="B605" t="str">
            <v>11.02.01.02</v>
          </cell>
          <cell r="C605" t="str">
            <v>Ligação de ramal em PVC (0-2m), L = 4 m, com pavimentação</v>
          </cell>
          <cell r="D605" t="str">
            <v>un</v>
          </cell>
          <cell r="E605">
            <v>0</v>
          </cell>
          <cell r="F605">
            <v>0</v>
          </cell>
          <cell r="G605">
            <v>0</v>
          </cell>
          <cell r="H605">
            <v>0</v>
          </cell>
          <cell r="I605">
            <v>0</v>
          </cell>
        </row>
        <row r="606">
          <cell r="B606" t="str">
            <v>11.02.01.03</v>
          </cell>
          <cell r="C606" t="str">
            <v>Ligação de ramal em PVC (0-2m), L = 6 m, sem pavimentação</v>
          </cell>
          <cell r="D606" t="str">
            <v>un</v>
          </cell>
          <cell r="E606">
            <v>0</v>
          </cell>
          <cell r="F606">
            <v>0</v>
          </cell>
          <cell r="G606">
            <v>0</v>
          </cell>
          <cell r="H606">
            <v>0</v>
          </cell>
          <cell r="I606">
            <v>0</v>
          </cell>
        </row>
        <row r="607">
          <cell r="B607" t="str">
            <v>11.02.01.04</v>
          </cell>
          <cell r="C607" t="str">
            <v>Ligação de ramal em PVC (0-2m), L = 6 m, com pavimentação</v>
          </cell>
          <cell r="D607" t="str">
            <v>un</v>
          </cell>
          <cell r="E607">
            <v>0</v>
          </cell>
          <cell r="F607">
            <v>0</v>
          </cell>
          <cell r="G607">
            <v>0</v>
          </cell>
          <cell r="H607">
            <v>0</v>
          </cell>
          <cell r="I607">
            <v>0</v>
          </cell>
        </row>
        <row r="608">
          <cell r="B608" t="str">
            <v>11.02.01.20</v>
          </cell>
          <cell r="C608" t="str">
            <v>Ligação de ramal em cerâmico (0-2m), L = 4 m, sem pavimentação</v>
          </cell>
          <cell r="D608" t="str">
            <v>un</v>
          </cell>
          <cell r="E608">
            <v>0</v>
          </cell>
          <cell r="F608">
            <v>0</v>
          </cell>
          <cell r="G608">
            <v>0</v>
          </cell>
          <cell r="H608">
            <v>0</v>
          </cell>
          <cell r="I608">
            <v>0</v>
          </cell>
        </row>
        <row r="609">
          <cell r="B609" t="str">
            <v>11.02.01.21</v>
          </cell>
          <cell r="C609" t="str">
            <v>Ligação de ramal em cerâmico (0-2m), L = 4 m, com pavimentação</v>
          </cell>
          <cell r="D609" t="str">
            <v>un</v>
          </cell>
          <cell r="E609">
            <v>0</v>
          </cell>
          <cell r="F609">
            <v>0</v>
          </cell>
          <cell r="G609">
            <v>0</v>
          </cell>
          <cell r="H609">
            <v>0</v>
          </cell>
          <cell r="I609">
            <v>0</v>
          </cell>
        </row>
        <row r="610">
          <cell r="B610" t="str">
            <v>11.02.01.22</v>
          </cell>
          <cell r="C610" t="str">
            <v>Ligação de ramal em cerâmico (0-4m), L = 6 m, sem pavimentação</v>
          </cell>
          <cell r="D610" t="str">
            <v>un</v>
          </cell>
          <cell r="E610">
            <v>0</v>
          </cell>
          <cell r="F610">
            <v>0</v>
          </cell>
          <cell r="G610">
            <v>0</v>
          </cell>
          <cell r="H610">
            <v>0</v>
          </cell>
          <cell r="I610">
            <v>0</v>
          </cell>
        </row>
        <row r="611">
          <cell r="B611" t="str">
            <v>11.02.01.23</v>
          </cell>
          <cell r="C611" t="str">
            <v>Ligação de ramal em cerâmico (0-4m), L = 6 m, com pavimentação</v>
          </cell>
          <cell r="D611" t="str">
            <v>un</v>
          </cell>
          <cell r="E611">
            <v>0</v>
          </cell>
          <cell r="F611">
            <v>0</v>
          </cell>
          <cell r="G611">
            <v>0</v>
          </cell>
          <cell r="H611">
            <v>0</v>
          </cell>
          <cell r="I611">
            <v>0</v>
          </cell>
        </row>
        <row r="612">
          <cell r="C612" t="str">
            <v/>
          </cell>
          <cell r="E612" t="str">
            <v/>
          </cell>
          <cell r="F612" t="str">
            <v/>
          </cell>
          <cell r="G612" t="str">
            <v/>
          </cell>
          <cell r="I612" t="str">
            <v/>
          </cell>
        </row>
        <row r="613">
          <cell r="B613" t="str">
            <v>12.00.00.00</v>
          </cell>
          <cell r="C613" t="str">
            <v>FECHAMENTO</v>
          </cell>
          <cell r="E613" t="str">
            <v/>
          </cell>
          <cell r="F613" t="str">
            <v/>
          </cell>
          <cell r="G613" t="str">
            <v/>
          </cell>
          <cell r="I613" t="str">
            <v/>
          </cell>
        </row>
        <row r="614">
          <cell r="B614" t="str">
            <v>12.01.00.00</v>
          </cell>
          <cell r="C614" t="str">
            <v>Alvenarias</v>
          </cell>
          <cell r="E614" t="str">
            <v/>
          </cell>
          <cell r="F614" t="str">
            <v/>
          </cell>
          <cell r="G614" t="str">
            <v/>
          </cell>
          <cell r="I614" t="str">
            <v/>
          </cell>
        </row>
        <row r="615">
          <cell r="B615" t="str">
            <v>12.01.01.01</v>
          </cell>
          <cell r="C615" t="str">
            <v>Alvenaria de tijolos maciços comuns sem revestimento, e=5cm</v>
          </cell>
          <cell r="D615" t="str">
            <v>m2</v>
          </cell>
          <cell r="E615">
            <v>17.68</v>
          </cell>
          <cell r="F615">
            <v>30.26</v>
          </cell>
          <cell r="G615">
            <v>0</v>
          </cell>
          <cell r="H615">
            <v>47.940000000000005</v>
          </cell>
          <cell r="I615">
            <v>59.45</v>
          </cell>
        </row>
        <row r="616">
          <cell r="B616" t="str">
            <v>12.01.01.02</v>
          </cell>
          <cell r="C616" t="str">
            <v>Alvenaria de tijolos maciços comuns sem revestimento, e= 10cm</v>
          </cell>
          <cell r="D616" t="str">
            <v>m2</v>
          </cell>
          <cell r="E616">
            <v>35.47</v>
          </cell>
          <cell r="F616">
            <v>50.49</v>
          </cell>
          <cell r="G616">
            <v>0</v>
          </cell>
          <cell r="H616">
            <v>85.960000000000008</v>
          </cell>
          <cell r="I616">
            <v>106.59</v>
          </cell>
        </row>
        <row r="617">
          <cell r="B617" t="str">
            <v>12.01.01.03</v>
          </cell>
          <cell r="C617" t="str">
            <v>Alvenaria de tijolos maciços comuns sem revestimento, e= 20cm</v>
          </cell>
          <cell r="D617" t="str">
            <v>m2</v>
          </cell>
          <cell r="E617">
            <v>71.03</v>
          </cell>
          <cell r="F617">
            <v>98.259999999999991</v>
          </cell>
          <cell r="G617">
            <v>0</v>
          </cell>
          <cell r="H617">
            <v>169.29</v>
          </cell>
          <cell r="I617">
            <v>209.92</v>
          </cell>
        </row>
        <row r="618">
          <cell r="B618" t="str">
            <v>12.01.01.04</v>
          </cell>
          <cell r="C618" t="str">
            <v>Alvenarias de tijolos maciços comuns sem revestimento, e= 10cm, com argamassa industrializada multiuso</v>
          </cell>
          <cell r="D618" t="str">
            <v>m2</v>
          </cell>
          <cell r="E618">
            <v>35.44</v>
          </cell>
          <cell r="F618">
            <v>32.849999999999994</v>
          </cell>
          <cell r="G618">
            <v>0</v>
          </cell>
          <cell r="H618">
            <v>68.289999999999992</v>
          </cell>
          <cell r="I618">
            <v>84.68</v>
          </cell>
        </row>
        <row r="619">
          <cell r="B619" t="str">
            <v>12.01.02.01</v>
          </cell>
          <cell r="C619" t="str">
            <v>Alvenaria de tijolos 6 furos sem revestimento, e=9cm</v>
          </cell>
          <cell r="D619" t="str">
            <v>m2</v>
          </cell>
          <cell r="E619">
            <v>18.220000000000002</v>
          </cell>
          <cell r="F619">
            <v>29.83</v>
          </cell>
          <cell r="G619">
            <v>0</v>
          </cell>
          <cell r="H619">
            <v>48.050000000000004</v>
          </cell>
          <cell r="I619">
            <v>59.58</v>
          </cell>
        </row>
        <row r="620">
          <cell r="B620" t="str">
            <v>12.01.02.02</v>
          </cell>
          <cell r="C620" t="str">
            <v>Alvenaria de tijolos 6 furos sem revestimento, e=14cm</v>
          </cell>
          <cell r="D620" t="str">
            <v>m2</v>
          </cell>
          <cell r="E620">
            <v>29.150000000000002</v>
          </cell>
          <cell r="F620">
            <v>45.28</v>
          </cell>
          <cell r="G620">
            <v>0</v>
          </cell>
          <cell r="H620">
            <v>74.430000000000007</v>
          </cell>
          <cell r="I620">
            <v>92.29</v>
          </cell>
        </row>
        <row r="621">
          <cell r="B621" t="str">
            <v>12.01.02.03</v>
          </cell>
          <cell r="C621" t="str">
            <v>Alvenaria de tijolos 6 furos sem revestimento, e=9cm, com argamassa industrializada multiuso</v>
          </cell>
          <cell r="D621" t="str">
            <v>m2</v>
          </cell>
          <cell r="E621">
            <v>21.46</v>
          </cell>
          <cell r="F621">
            <v>21.9</v>
          </cell>
          <cell r="G621">
            <v>0</v>
          </cell>
          <cell r="H621">
            <v>43.36</v>
          </cell>
          <cell r="I621">
            <v>53.77</v>
          </cell>
        </row>
        <row r="622">
          <cell r="B622" t="str">
            <v>12.01.02.04</v>
          </cell>
          <cell r="C622" t="str">
            <v>Alvenaria de tijolos 6 furos sem revestimento, e=19cm</v>
          </cell>
          <cell r="D622" t="str">
            <v>m2</v>
          </cell>
          <cell r="E622">
            <v>38.880000000000003</v>
          </cell>
          <cell r="F622">
            <v>62.24</v>
          </cell>
          <cell r="G622">
            <v>0</v>
          </cell>
          <cell r="H622">
            <v>101.12</v>
          </cell>
          <cell r="I622">
            <v>125.39</v>
          </cell>
        </row>
        <row r="623">
          <cell r="B623" t="str">
            <v>12.01.03.02</v>
          </cell>
          <cell r="C623" t="str">
            <v>Alvenaria de tijolos maciços aparentes, 21 furos, sem revestimento, e=11,0cm</v>
          </cell>
          <cell r="D623" t="str">
            <v>m2</v>
          </cell>
          <cell r="E623">
            <v>79.36999999999999</v>
          </cell>
          <cell r="F623">
            <v>90.899999999999991</v>
          </cell>
          <cell r="G623">
            <v>0</v>
          </cell>
          <cell r="H623">
            <v>170.26999999999998</v>
          </cell>
          <cell r="I623">
            <v>211.13</v>
          </cell>
        </row>
        <row r="624">
          <cell r="B624" t="str">
            <v>12.01.03.03</v>
          </cell>
          <cell r="C624" t="str">
            <v>Alvenaria de tijolos maciços aparentes, 21 furos, sem revestimento, e=24,0cm</v>
          </cell>
          <cell r="D624" t="str">
            <v>m2</v>
          </cell>
          <cell r="E624">
            <v>164.10999999999999</v>
          </cell>
          <cell r="F624">
            <v>146.61999999999998</v>
          </cell>
          <cell r="G624">
            <v>0</v>
          </cell>
          <cell r="H624">
            <v>310.72999999999996</v>
          </cell>
          <cell r="I624">
            <v>385.31</v>
          </cell>
        </row>
        <row r="625">
          <cell r="I625" t="str">
            <v/>
          </cell>
        </row>
        <row r="626">
          <cell r="B626" t="str">
            <v xml:space="preserve">12.01.04.00 </v>
          </cell>
          <cell r="C626" t="str">
            <v>Alvenaria de Blocos de Concreto</v>
          </cell>
          <cell r="E626" t="str">
            <v/>
          </cell>
          <cell r="F626" t="str">
            <v/>
          </cell>
          <cell r="G626" t="str">
            <v/>
          </cell>
          <cell r="I626" t="str">
            <v/>
          </cell>
        </row>
        <row r="627">
          <cell r="B627" t="str">
            <v>12.01.05.01</v>
          </cell>
          <cell r="C627" t="str">
            <v>Alvenaria de pedras de granito</v>
          </cell>
          <cell r="D627" t="str">
            <v>m3</v>
          </cell>
          <cell r="E627">
            <v>158.80000000000001</v>
          </cell>
          <cell r="F627">
            <v>216.97</v>
          </cell>
          <cell r="G627">
            <v>0</v>
          </cell>
          <cell r="H627">
            <v>375.77000000000004</v>
          </cell>
          <cell r="I627">
            <v>465.95</v>
          </cell>
        </row>
        <row r="628">
          <cell r="B628" t="str">
            <v>12.01.05.02</v>
          </cell>
          <cell r="C628" t="str">
            <v>Alvenaria de blocos de arenito</v>
          </cell>
          <cell r="D628" t="str">
            <v>m3</v>
          </cell>
          <cell r="E628">
            <v>234.4</v>
          </cell>
          <cell r="F628">
            <v>105.84</v>
          </cell>
          <cell r="G628">
            <v>0</v>
          </cell>
          <cell r="H628">
            <v>340.24</v>
          </cell>
          <cell r="I628">
            <v>421.9</v>
          </cell>
        </row>
        <row r="629">
          <cell r="I629" t="str">
            <v/>
          </cell>
        </row>
        <row r="630">
          <cell r="B630" t="str">
            <v xml:space="preserve">12.01.06.00 </v>
          </cell>
          <cell r="C630" t="str">
            <v>Alvenaria de Tijolos de Vidro</v>
          </cell>
          <cell r="E630" t="str">
            <v/>
          </cell>
          <cell r="F630" t="str">
            <v/>
          </cell>
          <cell r="G630" t="str">
            <v/>
          </cell>
          <cell r="I630" t="str">
            <v/>
          </cell>
        </row>
        <row r="631">
          <cell r="B631" t="str">
            <v>12.01.06.01</v>
          </cell>
          <cell r="C631" t="str">
            <v>Alvenaria de blocos de vidro tipo canelado 19x19x8 cm</v>
          </cell>
          <cell r="D631" t="str">
            <v>m2</v>
          </cell>
          <cell r="E631">
            <v>280.12</v>
          </cell>
          <cell r="F631">
            <v>147.63999999999999</v>
          </cell>
          <cell r="G631">
            <v>0</v>
          </cell>
          <cell r="H631">
            <v>427.76</v>
          </cell>
          <cell r="I631">
            <v>530.41999999999996</v>
          </cell>
        </row>
        <row r="632">
          <cell r="B632" t="str">
            <v>12.01.06.02</v>
          </cell>
          <cell r="C632" t="str">
            <v>Alvenaria de blocos de vidro tipo xadrez 20x20x10 cm</v>
          </cell>
          <cell r="D632" t="str">
            <v>m2</v>
          </cell>
          <cell r="E632">
            <v>283.11</v>
          </cell>
          <cell r="F632">
            <v>147.63999999999999</v>
          </cell>
          <cell r="G632">
            <v>0</v>
          </cell>
          <cell r="H632">
            <v>430.75</v>
          </cell>
          <cell r="I632">
            <v>534.13</v>
          </cell>
        </row>
        <row r="633">
          <cell r="I633" t="str">
            <v/>
          </cell>
        </row>
        <row r="634">
          <cell r="B634" t="str">
            <v xml:space="preserve">12.01.07.00 </v>
          </cell>
          <cell r="C634" t="str">
            <v>Alvenaria de Elementos Vazados</v>
          </cell>
          <cell r="E634" t="str">
            <v/>
          </cell>
          <cell r="F634" t="str">
            <v/>
          </cell>
          <cell r="G634" t="str">
            <v/>
          </cell>
          <cell r="I634" t="str">
            <v/>
          </cell>
        </row>
        <row r="635">
          <cell r="C635" t="str">
            <v/>
          </cell>
          <cell r="E635" t="str">
            <v/>
          </cell>
          <cell r="F635" t="str">
            <v/>
          </cell>
          <cell r="G635" t="str">
            <v/>
          </cell>
          <cell r="I635" t="str">
            <v/>
          </cell>
        </row>
        <row r="636">
          <cell r="B636" t="str">
            <v>12.02.00.00</v>
          </cell>
          <cell r="C636" t="str">
            <v>Coberturas</v>
          </cell>
          <cell r="E636" t="str">
            <v/>
          </cell>
          <cell r="F636" t="str">
            <v/>
          </cell>
          <cell r="G636" t="str">
            <v/>
          </cell>
          <cell r="I636" t="str">
            <v/>
          </cell>
        </row>
        <row r="637">
          <cell r="B637" t="str">
            <v>12.02.01.01</v>
          </cell>
          <cell r="C637" t="str">
            <v>Madeiramento para telhas cerâmicas</v>
          </cell>
          <cell r="D637" t="str">
            <v>m2</v>
          </cell>
          <cell r="E637">
            <v>81.44</v>
          </cell>
          <cell r="F637">
            <v>43.61</v>
          </cell>
          <cell r="G637">
            <v>0</v>
          </cell>
          <cell r="H637">
            <v>125.05</v>
          </cell>
          <cell r="I637">
            <v>155.06</v>
          </cell>
        </row>
        <row r="638">
          <cell r="B638" t="str">
            <v>12.02.01.02</v>
          </cell>
          <cell r="C638" t="str">
            <v>Madeiramento para telhas não estruturais de fibrocimento</v>
          </cell>
          <cell r="D638" t="str">
            <v>m2</v>
          </cell>
          <cell r="E638">
            <v>63.02</v>
          </cell>
          <cell r="F638">
            <v>25.43</v>
          </cell>
          <cell r="G638">
            <v>0</v>
          </cell>
          <cell r="H638">
            <v>88.45</v>
          </cell>
          <cell r="I638">
            <v>109.68</v>
          </cell>
        </row>
        <row r="639">
          <cell r="B639" t="str">
            <v>12.02.01.03</v>
          </cell>
          <cell r="C639" t="str">
            <v>Madeiramento para telhas estruturais fibrocimento</v>
          </cell>
          <cell r="D639" t="str">
            <v>m2</v>
          </cell>
          <cell r="E639">
            <v>25.68</v>
          </cell>
          <cell r="F639">
            <v>18.170000000000002</v>
          </cell>
          <cell r="G639">
            <v>0</v>
          </cell>
          <cell r="H639">
            <v>43.849999999999994</v>
          </cell>
          <cell r="I639">
            <v>54.37</v>
          </cell>
        </row>
        <row r="640">
          <cell r="B640" t="str">
            <v>12.02.02.01</v>
          </cell>
          <cell r="C640" t="str">
            <v>Cobertura com telha cerâmica tipo romana</v>
          </cell>
          <cell r="D640" t="str">
            <v>m2</v>
          </cell>
          <cell r="E640">
            <v>34.019999999999996</v>
          </cell>
          <cell r="F640">
            <v>32.459999999999994</v>
          </cell>
          <cell r="G640">
            <v>0</v>
          </cell>
          <cell r="H640">
            <v>66.47999999999999</v>
          </cell>
          <cell r="I640">
            <v>82.44</v>
          </cell>
        </row>
        <row r="641">
          <cell r="B641" t="str">
            <v>12.02.02.02</v>
          </cell>
          <cell r="C641" t="str">
            <v>Cobertura com telha cerâmica tipo francesa</v>
          </cell>
          <cell r="D641" t="str">
            <v>m2</v>
          </cell>
          <cell r="E641">
            <v>29.48</v>
          </cell>
          <cell r="F641">
            <v>26.770000000000003</v>
          </cell>
          <cell r="G641">
            <v>0</v>
          </cell>
          <cell r="H641">
            <v>56.250000000000007</v>
          </cell>
          <cell r="I641">
            <v>69.75</v>
          </cell>
        </row>
        <row r="642">
          <cell r="B642" t="str">
            <v>12.02.03.01</v>
          </cell>
          <cell r="C642" t="str">
            <v>Cobertura com telha não estrutural de fibrocimento 6 mm</v>
          </cell>
          <cell r="D642" t="str">
            <v>m2</v>
          </cell>
          <cell r="E642">
            <v>30.15</v>
          </cell>
          <cell r="F642">
            <v>10.9</v>
          </cell>
          <cell r="G642">
            <v>0</v>
          </cell>
          <cell r="H642">
            <v>41.05</v>
          </cell>
          <cell r="I642">
            <v>50.9</v>
          </cell>
        </row>
        <row r="643">
          <cell r="B643" t="str">
            <v>12.02.03.02</v>
          </cell>
          <cell r="C643" t="str">
            <v>Cobertura com telha não estrutural de fibrocimento 8 mm</v>
          </cell>
          <cell r="D643" t="str">
            <v>m2</v>
          </cell>
          <cell r="E643">
            <v>39.58</v>
          </cell>
          <cell r="F643">
            <v>10.9</v>
          </cell>
          <cell r="G643">
            <v>0</v>
          </cell>
          <cell r="H643">
            <v>50.48</v>
          </cell>
          <cell r="I643">
            <v>62.6</v>
          </cell>
        </row>
        <row r="644">
          <cell r="B644" t="str">
            <v>12.02.04.01</v>
          </cell>
          <cell r="C644" t="str">
            <v>Cobertura com telha fibrocimento 8 mm, autoportante, trapezoidal, L = 49 cm</v>
          </cell>
          <cell r="D644" t="str">
            <v>m2</v>
          </cell>
          <cell r="E644">
            <v>86.66</v>
          </cell>
          <cell r="F644">
            <v>7.27</v>
          </cell>
          <cell r="G644">
            <v>0</v>
          </cell>
          <cell r="H644">
            <v>93.929999999999993</v>
          </cell>
          <cell r="I644">
            <v>116.47</v>
          </cell>
        </row>
        <row r="645">
          <cell r="B645" t="str">
            <v>12.02.04.02</v>
          </cell>
          <cell r="C645" t="str">
            <v>Cobertura com telha fibrocimento 8 mm, autoportante, trapezoidal, L = 90 cm</v>
          </cell>
          <cell r="D645" t="str">
            <v>m2</v>
          </cell>
          <cell r="E645">
            <v>89.93</v>
          </cell>
          <cell r="F645">
            <v>7.27</v>
          </cell>
          <cell r="G645">
            <v>0</v>
          </cell>
          <cell r="H645">
            <v>97.2</v>
          </cell>
          <cell r="I645">
            <v>120.53</v>
          </cell>
        </row>
        <row r="646">
          <cell r="C646" t="str">
            <v/>
          </cell>
          <cell r="I646" t="str">
            <v/>
          </cell>
        </row>
        <row r="647">
          <cell r="B647" t="str">
            <v>12.03.00.00</v>
          </cell>
          <cell r="C647" t="str">
            <v>Esquadrias e Ferragens</v>
          </cell>
          <cell r="E647" t="str">
            <v/>
          </cell>
          <cell r="F647" t="str">
            <v/>
          </cell>
          <cell r="G647" t="str">
            <v/>
          </cell>
          <cell r="I647" t="str">
            <v/>
          </cell>
        </row>
        <row r="648">
          <cell r="B648" t="str">
            <v>12.03.01.01</v>
          </cell>
          <cell r="C648" t="str">
            <v>Colocação de porta de madeira de uma folha</v>
          </cell>
          <cell r="D648" t="str">
            <v>un</v>
          </cell>
          <cell r="E648">
            <v>6.2200000000000006</v>
          </cell>
          <cell r="F648">
            <v>167.44</v>
          </cell>
          <cell r="G648">
            <v>0</v>
          </cell>
          <cell r="H648">
            <v>173.66</v>
          </cell>
          <cell r="I648">
            <v>215.34</v>
          </cell>
        </row>
        <row r="649">
          <cell r="B649" t="str">
            <v>12.03.01.02</v>
          </cell>
          <cell r="C649" t="str">
            <v>Colocação de porta de madeira de duas folhas</v>
          </cell>
          <cell r="D649" t="str">
            <v>un</v>
          </cell>
          <cell r="E649">
            <v>7.7700000000000005</v>
          </cell>
          <cell r="F649">
            <v>260.06000000000006</v>
          </cell>
          <cell r="G649">
            <v>0</v>
          </cell>
          <cell r="H649">
            <v>267.83000000000004</v>
          </cell>
          <cell r="I649">
            <v>332.11</v>
          </cell>
        </row>
        <row r="650">
          <cell r="I650" t="str">
            <v/>
          </cell>
        </row>
        <row r="651">
          <cell r="B651" t="str">
            <v xml:space="preserve">12.03.02.00 </v>
          </cell>
          <cell r="C651" t="str">
            <v>Esquadrias de Ferro</v>
          </cell>
          <cell r="E651" t="str">
            <v/>
          </cell>
          <cell r="F651" t="str">
            <v/>
          </cell>
          <cell r="G651" t="str">
            <v/>
          </cell>
          <cell r="I651" t="str">
            <v/>
          </cell>
        </row>
        <row r="652">
          <cell r="B652" t="str">
            <v xml:space="preserve">12.03.03.00 </v>
          </cell>
          <cell r="C652" t="str">
            <v>Esquadrias de Alumínio</v>
          </cell>
          <cell r="E652" t="str">
            <v/>
          </cell>
          <cell r="F652" t="str">
            <v/>
          </cell>
          <cell r="G652" t="str">
            <v/>
          </cell>
          <cell r="I652" t="str">
            <v/>
          </cell>
        </row>
        <row r="653">
          <cell r="B653" t="str">
            <v xml:space="preserve">12.03.04.00 </v>
          </cell>
          <cell r="C653" t="str">
            <v>Ferragens para Esquadrias</v>
          </cell>
          <cell r="E653" t="str">
            <v/>
          </cell>
          <cell r="F653" t="str">
            <v/>
          </cell>
          <cell r="G653" t="str">
            <v/>
          </cell>
          <cell r="I653" t="str">
            <v/>
          </cell>
        </row>
        <row r="654">
          <cell r="C654" t="str">
            <v/>
          </cell>
          <cell r="E654" t="str">
            <v/>
          </cell>
          <cell r="F654" t="str">
            <v/>
          </cell>
          <cell r="G654" t="str">
            <v/>
          </cell>
          <cell r="I654" t="str">
            <v/>
          </cell>
        </row>
        <row r="655">
          <cell r="B655" t="str">
            <v>12.04.00.00</v>
          </cell>
          <cell r="C655" t="str">
            <v>Vidros</v>
          </cell>
          <cell r="E655" t="str">
            <v/>
          </cell>
          <cell r="F655" t="str">
            <v/>
          </cell>
          <cell r="G655" t="str">
            <v/>
          </cell>
          <cell r="I655" t="str">
            <v/>
          </cell>
        </row>
        <row r="656">
          <cell r="B656" t="str">
            <v>12.04.00.02</v>
          </cell>
          <cell r="C656" t="str">
            <v>Vidros lisos transparentes 2 mm</v>
          </cell>
          <cell r="D656" t="str">
            <v>m2</v>
          </cell>
          <cell r="E656">
            <v>66</v>
          </cell>
          <cell r="F656">
            <v>38.299999999999997</v>
          </cell>
          <cell r="G656">
            <v>0</v>
          </cell>
          <cell r="H656">
            <v>104.3</v>
          </cell>
          <cell r="I656">
            <v>129.33000000000001</v>
          </cell>
        </row>
        <row r="657">
          <cell r="B657" t="str">
            <v>12.04.00.03</v>
          </cell>
          <cell r="C657" t="str">
            <v>Vidros lisos transparentes 3 mm</v>
          </cell>
          <cell r="D657" t="str">
            <v>m2</v>
          </cell>
          <cell r="E657">
            <v>66</v>
          </cell>
          <cell r="F657">
            <v>38.299999999999997</v>
          </cell>
          <cell r="G657">
            <v>0</v>
          </cell>
          <cell r="H657">
            <v>104.3</v>
          </cell>
          <cell r="I657">
            <v>129.33000000000001</v>
          </cell>
        </row>
        <row r="658">
          <cell r="B658" t="str">
            <v>12.04.00.04</v>
          </cell>
          <cell r="C658" t="str">
            <v>Vidros lisos transparentes 4 mm</v>
          </cell>
          <cell r="D658" t="str">
            <v>m2</v>
          </cell>
          <cell r="E658">
            <v>87.99</v>
          </cell>
          <cell r="F658">
            <v>38.299999999999997</v>
          </cell>
          <cell r="G658">
            <v>0</v>
          </cell>
          <cell r="H658">
            <v>126.28999999999999</v>
          </cell>
          <cell r="I658">
            <v>156.6</v>
          </cell>
        </row>
        <row r="659">
          <cell r="B659" t="str">
            <v>12.04.00.05</v>
          </cell>
          <cell r="C659" t="str">
            <v>Vidros lisos transparentes 5 mm</v>
          </cell>
          <cell r="D659" t="str">
            <v>m2</v>
          </cell>
          <cell r="E659">
            <v>102.66</v>
          </cell>
          <cell r="F659">
            <v>38.299999999999997</v>
          </cell>
          <cell r="G659">
            <v>0</v>
          </cell>
          <cell r="H659">
            <v>140.95999999999998</v>
          </cell>
          <cell r="I659">
            <v>174.79</v>
          </cell>
        </row>
        <row r="660">
          <cell r="B660" t="str">
            <v>12.04.00.24</v>
          </cell>
          <cell r="C660" t="str">
            <v>Vidros canelados 4 mm</v>
          </cell>
          <cell r="D660" t="str">
            <v>m2</v>
          </cell>
          <cell r="E660">
            <v>73.33</v>
          </cell>
          <cell r="F660">
            <v>38.299999999999997</v>
          </cell>
          <cell r="G660">
            <v>0</v>
          </cell>
          <cell r="H660">
            <v>111.63</v>
          </cell>
          <cell r="I660">
            <v>138.41999999999999</v>
          </cell>
        </row>
        <row r="661">
          <cell r="B661" t="str">
            <v>12.04.00.34</v>
          </cell>
          <cell r="C661" t="str">
            <v>Vidros martelados 4 mm</v>
          </cell>
          <cell r="D661" t="str">
            <v>m2</v>
          </cell>
          <cell r="E661">
            <v>73.33</v>
          </cell>
          <cell r="F661">
            <v>38.299999999999997</v>
          </cell>
          <cell r="G661">
            <v>0</v>
          </cell>
          <cell r="H661">
            <v>111.63</v>
          </cell>
          <cell r="I661">
            <v>138.41999999999999</v>
          </cell>
        </row>
        <row r="662">
          <cell r="C662" t="str">
            <v/>
          </cell>
          <cell r="E662" t="str">
            <v/>
          </cell>
          <cell r="F662" t="str">
            <v/>
          </cell>
          <cell r="G662" t="str">
            <v/>
          </cell>
          <cell r="I662" t="str">
            <v/>
          </cell>
        </row>
        <row r="663">
          <cell r="B663" t="str">
            <v>12.05.00.00</v>
          </cell>
          <cell r="C663" t="str">
            <v>Complementos Arquitetônicos e Divisórias</v>
          </cell>
          <cell r="E663" t="str">
            <v/>
          </cell>
          <cell r="F663" t="str">
            <v/>
          </cell>
          <cell r="G663" t="str">
            <v/>
          </cell>
          <cell r="I663" t="str">
            <v/>
          </cell>
        </row>
        <row r="664">
          <cell r="C664" t="str">
            <v/>
          </cell>
          <cell r="E664" t="str">
            <v/>
          </cell>
          <cell r="F664" t="str">
            <v/>
          </cell>
          <cell r="G664" t="str">
            <v/>
          </cell>
          <cell r="I664" t="str">
            <v/>
          </cell>
        </row>
        <row r="665">
          <cell r="B665" t="str">
            <v>12.06.00.00</v>
          </cell>
          <cell r="C665" t="str">
            <v>Dispositivos de Proteção e Acesso</v>
          </cell>
          <cell r="E665" t="str">
            <v/>
          </cell>
          <cell r="F665" t="str">
            <v/>
          </cell>
          <cell r="G665" t="str">
            <v/>
          </cell>
          <cell r="I665" t="str">
            <v/>
          </cell>
        </row>
        <row r="666">
          <cell r="B666" t="str">
            <v>12.06.02.10</v>
          </cell>
          <cell r="C666" t="str">
            <v>Grelha para câmara de manobra</v>
          </cell>
          <cell r="D666" t="str">
            <v>m2</v>
          </cell>
          <cell r="E666">
            <v>0</v>
          </cell>
          <cell r="F666">
            <v>0</v>
          </cell>
          <cell r="G666">
            <v>0</v>
          </cell>
          <cell r="H666">
            <v>0</v>
          </cell>
          <cell r="I666">
            <v>0</v>
          </cell>
        </row>
        <row r="667">
          <cell r="B667" t="str">
            <v>12.06.03.30</v>
          </cell>
          <cell r="C667" t="str">
            <v>Guarda-corpo de PRFV (Plástico Reforçado em Fibra de Vidro)</v>
          </cell>
          <cell r="D667" t="str">
            <v>m</v>
          </cell>
          <cell r="E667">
            <v>653.30999999999995</v>
          </cell>
          <cell r="F667">
            <v>0</v>
          </cell>
          <cell r="G667">
            <v>0</v>
          </cell>
          <cell r="H667">
            <v>653.30999999999995</v>
          </cell>
          <cell r="I667">
            <v>810.1</v>
          </cell>
        </row>
        <row r="668">
          <cell r="B668" t="str">
            <v>12.06.07.10</v>
          </cell>
          <cell r="C668" t="str">
            <v>Tampa de acesso ao reservatório tipo Intze e alça de apoio</v>
          </cell>
          <cell r="D668" t="str">
            <v>cj</v>
          </cell>
          <cell r="E668">
            <v>0</v>
          </cell>
          <cell r="F668">
            <v>0</v>
          </cell>
          <cell r="G668">
            <v>0</v>
          </cell>
          <cell r="H668">
            <v>0</v>
          </cell>
          <cell r="I668">
            <v>0</v>
          </cell>
        </row>
        <row r="669">
          <cell r="B669" t="str">
            <v>12.06.08.10</v>
          </cell>
          <cell r="C669" t="str">
            <v>Argolas de manutenção de aço inox 25 mm para reservatório tipo Intze</v>
          </cell>
          <cell r="D669" t="str">
            <v>pç</v>
          </cell>
          <cell r="E669">
            <v>0</v>
          </cell>
          <cell r="F669">
            <v>0</v>
          </cell>
          <cell r="G669">
            <v>0</v>
          </cell>
          <cell r="H669">
            <v>0</v>
          </cell>
          <cell r="I669">
            <v>0</v>
          </cell>
        </row>
        <row r="670">
          <cell r="B670" t="str">
            <v>12.06.09.10</v>
          </cell>
          <cell r="C670" t="str">
            <v>Portinhola com tela milimétrica e alça de apoio para reservatóriotipo Intze</v>
          </cell>
          <cell r="D670" t="str">
            <v>cj</v>
          </cell>
          <cell r="E670">
            <v>0</v>
          </cell>
          <cell r="F670">
            <v>0</v>
          </cell>
          <cell r="G670">
            <v>0</v>
          </cell>
          <cell r="H670">
            <v>0</v>
          </cell>
          <cell r="I670">
            <v>0</v>
          </cell>
        </row>
        <row r="671">
          <cell r="B671" t="str">
            <v>12.06.10.30</v>
          </cell>
          <cell r="C671" t="str">
            <v>Braçadeira metálica DN 300 mm</v>
          </cell>
          <cell r="D671" t="str">
            <v>cj</v>
          </cell>
          <cell r="E671">
            <v>0</v>
          </cell>
          <cell r="F671">
            <v>0</v>
          </cell>
          <cell r="G671">
            <v>0</v>
          </cell>
          <cell r="H671">
            <v>0</v>
          </cell>
          <cell r="I671">
            <v>0</v>
          </cell>
        </row>
        <row r="672">
          <cell r="B672" t="str">
            <v>12.06.11.10</v>
          </cell>
          <cell r="C672" t="str">
            <v>Escada de PRFV (Plástico Reforçado em Fibra de Vidro) com proteção</v>
          </cell>
          <cell r="D672" t="str">
            <v>m</v>
          </cell>
          <cell r="E672">
            <v>1698.31</v>
          </cell>
          <cell r="F672">
            <v>0</v>
          </cell>
          <cell r="G672">
            <v>0</v>
          </cell>
          <cell r="H672">
            <v>1698.31</v>
          </cell>
          <cell r="I672">
            <v>2105.9</v>
          </cell>
        </row>
        <row r="673">
          <cell r="B673" t="str">
            <v>12.06.11.20</v>
          </cell>
          <cell r="C673" t="str">
            <v>Escada de PRFV (Plástico Reforçado em Fibra de Vidro) sem proteção</v>
          </cell>
          <cell r="D673" t="str">
            <v>m</v>
          </cell>
          <cell r="E673">
            <v>985.78</v>
          </cell>
          <cell r="F673">
            <v>0</v>
          </cell>
          <cell r="G673">
            <v>0</v>
          </cell>
          <cell r="H673">
            <v>985.78</v>
          </cell>
          <cell r="I673">
            <v>1222.3699999999999</v>
          </cell>
        </row>
        <row r="674">
          <cell r="C674" t="str">
            <v/>
          </cell>
          <cell r="E674" t="str">
            <v/>
          </cell>
          <cell r="F674" t="str">
            <v/>
          </cell>
          <cell r="G674" t="str">
            <v/>
          </cell>
          <cell r="I674" t="str">
            <v/>
          </cell>
        </row>
        <row r="675">
          <cell r="B675" t="str">
            <v>13.00.00.00</v>
          </cell>
          <cell r="C675" t="str">
            <v>REVESTIMENTO E TRATAMENTO DE SUPERFÍCIES</v>
          </cell>
          <cell r="E675" t="str">
            <v/>
          </cell>
          <cell r="F675" t="str">
            <v/>
          </cell>
          <cell r="G675" t="str">
            <v/>
          </cell>
          <cell r="I675" t="str">
            <v/>
          </cell>
        </row>
        <row r="676">
          <cell r="B676" t="str">
            <v>13.01.00.00</v>
          </cell>
          <cell r="C676" t="str">
            <v>Pisos, Forros e Paredes</v>
          </cell>
          <cell r="E676" t="str">
            <v/>
          </cell>
          <cell r="F676" t="str">
            <v/>
          </cell>
          <cell r="G676" t="str">
            <v/>
          </cell>
          <cell r="I676" t="str">
            <v/>
          </cell>
        </row>
        <row r="677">
          <cell r="B677" t="str">
            <v>13.01.01.10</v>
          </cell>
          <cell r="C677" t="str">
            <v>Contrapiso de concreto com 250 kg cim/m³, espessura 6 cm</v>
          </cell>
          <cell r="D677" t="str">
            <v>m2</v>
          </cell>
          <cell r="E677">
            <v>12.87</v>
          </cell>
          <cell r="F677">
            <v>12.36</v>
          </cell>
          <cell r="G677">
            <v>0.1</v>
          </cell>
          <cell r="H677">
            <v>25.33</v>
          </cell>
          <cell r="I677">
            <v>31.41</v>
          </cell>
        </row>
        <row r="678">
          <cell r="B678" t="str">
            <v>13.01.01.16</v>
          </cell>
          <cell r="C678" t="str">
            <v>Regularização com argam de cimento e areia 1:4 espessura 2 cm</v>
          </cell>
          <cell r="D678" t="str">
            <v>m2</v>
          </cell>
          <cell r="E678">
            <v>5.34</v>
          </cell>
          <cell r="F678">
            <v>13.59</v>
          </cell>
          <cell r="G678">
            <v>0</v>
          </cell>
          <cell r="H678">
            <v>18.93</v>
          </cell>
          <cell r="I678">
            <v>23.47</v>
          </cell>
        </row>
        <row r="679">
          <cell r="B679" t="str">
            <v>13.01.01.20</v>
          </cell>
          <cell r="C679" t="str">
            <v>Piso interno de cimento alisado espessura 2 cm</v>
          </cell>
          <cell r="D679" t="str">
            <v>m2</v>
          </cell>
          <cell r="E679">
            <v>6.38</v>
          </cell>
          <cell r="F679">
            <v>20.9</v>
          </cell>
          <cell r="G679">
            <v>0</v>
          </cell>
          <cell r="H679">
            <v>27.279999999999998</v>
          </cell>
          <cell r="I679">
            <v>33.83</v>
          </cell>
        </row>
        <row r="680">
          <cell r="B680" t="str">
            <v>13.01.01.30</v>
          </cell>
          <cell r="C680" t="str">
            <v>Piso de tacos de madeira</v>
          </cell>
          <cell r="D680" t="str">
            <v>m2</v>
          </cell>
          <cell r="E680">
            <v>85.110000000000014</v>
          </cell>
          <cell r="F680">
            <v>51.910000000000004</v>
          </cell>
          <cell r="G680">
            <v>0</v>
          </cell>
          <cell r="H680">
            <v>137.01999999999998</v>
          </cell>
          <cell r="I680">
            <v>169.9</v>
          </cell>
        </row>
        <row r="681">
          <cell r="B681" t="str">
            <v>13.01.01.40</v>
          </cell>
          <cell r="C681" t="str">
            <v>Piso de cerâmica esmaltada espessura 8 mm</v>
          </cell>
          <cell r="D681" t="str">
            <v>m2</v>
          </cell>
          <cell r="E681">
            <v>25.7</v>
          </cell>
          <cell r="F681">
            <v>46.349999999999994</v>
          </cell>
          <cell r="G681">
            <v>0</v>
          </cell>
          <cell r="H681">
            <v>72.05</v>
          </cell>
          <cell r="I681">
            <v>89.34</v>
          </cell>
        </row>
        <row r="682">
          <cell r="B682" t="str">
            <v>13.01.01.42</v>
          </cell>
          <cell r="C682" t="str">
            <v>Piso de cerâmica não esmaltada residencial espessura 8 mm</v>
          </cell>
          <cell r="D682" t="str">
            <v>m2</v>
          </cell>
          <cell r="E682">
            <v>25.7</v>
          </cell>
          <cell r="F682">
            <v>46.349999999999994</v>
          </cell>
          <cell r="G682">
            <v>0</v>
          </cell>
          <cell r="H682">
            <v>72.05</v>
          </cell>
          <cell r="I682">
            <v>89.34</v>
          </cell>
        </row>
        <row r="683">
          <cell r="B683" t="str">
            <v>13.01.01.50</v>
          </cell>
          <cell r="C683" t="str">
            <v>Piso vinílico espessura 2 mm</v>
          </cell>
          <cell r="D683" t="str">
            <v>m2</v>
          </cell>
          <cell r="E683">
            <v>69.47</v>
          </cell>
          <cell r="F683">
            <v>18.259999999999998</v>
          </cell>
          <cell r="G683">
            <v>0</v>
          </cell>
          <cell r="H683">
            <v>87.73</v>
          </cell>
          <cell r="I683">
            <v>108.79</v>
          </cell>
        </row>
        <row r="684">
          <cell r="B684" t="str">
            <v>13.01.01.60</v>
          </cell>
          <cell r="C684" t="str">
            <v>Piso de granitina espessura 3 cm</v>
          </cell>
          <cell r="D684" t="str">
            <v>m2</v>
          </cell>
          <cell r="E684">
            <v>43.67</v>
          </cell>
          <cell r="F684">
            <v>86.04</v>
          </cell>
          <cell r="G684">
            <v>0</v>
          </cell>
          <cell r="H684">
            <v>129.71</v>
          </cell>
          <cell r="I684">
            <v>160.84</v>
          </cell>
        </row>
        <row r="685">
          <cell r="B685" t="str">
            <v>13.01.02.10</v>
          </cell>
          <cell r="C685" t="str">
            <v>Forro de madeira macho-fêmea</v>
          </cell>
          <cell r="D685" t="str">
            <v>m2</v>
          </cell>
          <cell r="E685">
            <v>63.73</v>
          </cell>
          <cell r="F685">
            <v>39.980000000000004</v>
          </cell>
          <cell r="G685">
            <v>0</v>
          </cell>
          <cell r="H685">
            <v>103.71</v>
          </cell>
          <cell r="I685">
            <v>128.6</v>
          </cell>
        </row>
        <row r="686">
          <cell r="B686" t="str">
            <v>13.01.03.10</v>
          </cell>
          <cell r="C686" t="str">
            <v>Chapisco com argamassa de cimento e areia 1:4, espessura média 5 mm</v>
          </cell>
          <cell r="D686" t="str">
            <v>m2</v>
          </cell>
          <cell r="E686">
            <v>1.6</v>
          </cell>
          <cell r="F686">
            <v>6.2700000000000005</v>
          </cell>
          <cell r="G686">
            <v>0</v>
          </cell>
          <cell r="H686">
            <v>7.870000000000001</v>
          </cell>
          <cell r="I686">
            <v>9.76</v>
          </cell>
        </row>
        <row r="687">
          <cell r="B687" t="str">
            <v>13.01.03.20</v>
          </cell>
          <cell r="C687" t="str">
            <v>Emboço sem aditivo, espessura 15 mm</v>
          </cell>
          <cell r="D687" t="str">
            <v>m2</v>
          </cell>
          <cell r="E687">
            <v>5.64</v>
          </cell>
          <cell r="F687">
            <v>24.15</v>
          </cell>
          <cell r="G687">
            <v>0</v>
          </cell>
          <cell r="H687">
            <v>29.79</v>
          </cell>
          <cell r="I687">
            <v>36.94</v>
          </cell>
        </row>
        <row r="688">
          <cell r="B688" t="str">
            <v>13.01.03.22</v>
          </cell>
          <cell r="C688" t="str">
            <v>Emboço com aditivo impermeabilizante, espessura 15 mm</v>
          </cell>
          <cell r="D688" t="str">
            <v>m2</v>
          </cell>
          <cell r="E688">
            <v>6.6199999999999992</v>
          </cell>
          <cell r="F688">
            <v>24.15</v>
          </cell>
          <cell r="G688">
            <v>0</v>
          </cell>
          <cell r="H688">
            <v>30.77</v>
          </cell>
          <cell r="I688">
            <v>38.15</v>
          </cell>
        </row>
        <row r="689">
          <cell r="B689" t="str">
            <v>13.01.03.30</v>
          </cell>
          <cell r="C689" t="str">
            <v>Reboco com argamassa fina</v>
          </cell>
          <cell r="D689" t="str">
            <v>m2</v>
          </cell>
          <cell r="E689">
            <v>1.87</v>
          </cell>
          <cell r="F689">
            <v>22.56</v>
          </cell>
          <cell r="G689">
            <v>0</v>
          </cell>
          <cell r="H689">
            <v>24.43</v>
          </cell>
          <cell r="I689">
            <v>30.29</v>
          </cell>
        </row>
        <row r="690">
          <cell r="B690" t="str">
            <v>13.01.03.32</v>
          </cell>
          <cell r="C690" t="str">
            <v>Revestimento com argamassa cimento e areia 1:4, com aditivo impermeabilizante, e=15 mm</v>
          </cell>
          <cell r="D690" t="str">
            <v>m2</v>
          </cell>
          <cell r="E690">
            <v>5.52</v>
          </cell>
          <cell r="F690">
            <v>24.15</v>
          </cell>
          <cell r="G690">
            <v>0</v>
          </cell>
          <cell r="H690">
            <v>29.669999999999998</v>
          </cell>
          <cell r="I690">
            <v>36.79</v>
          </cell>
        </row>
        <row r="691">
          <cell r="B691" t="str">
            <v>13.01.03.40</v>
          </cell>
          <cell r="C691" t="str">
            <v>Azulejos</v>
          </cell>
          <cell r="D691" t="str">
            <v>m2</v>
          </cell>
          <cell r="E691">
            <v>0</v>
          </cell>
          <cell r="F691">
            <v>49.31</v>
          </cell>
          <cell r="G691">
            <v>0</v>
          </cell>
          <cell r="H691">
            <v>49.31</v>
          </cell>
          <cell r="I691">
            <v>61.14</v>
          </cell>
        </row>
        <row r="692">
          <cell r="C692" t="str">
            <v/>
          </cell>
          <cell r="E692" t="str">
            <v/>
          </cell>
          <cell r="F692" t="str">
            <v/>
          </cell>
          <cell r="G692" t="str">
            <v/>
          </cell>
          <cell r="I692" t="str">
            <v/>
          </cell>
        </row>
        <row r="693">
          <cell r="B693" t="str">
            <v>13.02.00.00</v>
          </cell>
          <cell r="C693" t="str">
            <v>Impermeabilização</v>
          </cell>
          <cell r="E693" t="str">
            <v/>
          </cell>
          <cell r="F693" t="str">
            <v/>
          </cell>
          <cell r="G693" t="str">
            <v/>
          </cell>
          <cell r="I693" t="str">
            <v/>
          </cell>
        </row>
        <row r="694">
          <cell r="B694" t="str">
            <v>13.02.00.20</v>
          </cell>
          <cell r="C694" t="str">
            <v>Impermeabilização com argamassa impermeabilizante espessura 3 cm</v>
          </cell>
          <cell r="D694" t="str">
            <v>m2</v>
          </cell>
          <cell r="E694">
            <v>13.35</v>
          </cell>
          <cell r="F694">
            <v>40.46</v>
          </cell>
          <cell r="G694">
            <v>0</v>
          </cell>
          <cell r="H694">
            <v>53.81</v>
          </cell>
          <cell r="I694">
            <v>66.72</v>
          </cell>
        </row>
        <row r="695">
          <cell r="B695" t="str">
            <v>13.02.00.30</v>
          </cell>
          <cell r="C695" t="str">
            <v>Impermeabilização de massa para concreto</v>
          </cell>
          <cell r="D695" t="str">
            <v>kg</v>
          </cell>
          <cell r="E695">
            <v>5.16</v>
          </cell>
          <cell r="F695">
            <v>1.65</v>
          </cell>
          <cell r="G695">
            <v>0</v>
          </cell>
          <cell r="H695">
            <v>6.8100000000000005</v>
          </cell>
          <cell r="I695">
            <v>8.44</v>
          </cell>
        </row>
        <row r="696">
          <cell r="B696" t="str">
            <v>13.02.00.40</v>
          </cell>
          <cell r="C696" t="str">
            <v>Impermeabilização com tinta betuminosa 2 demãos</v>
          </cell>
          <cell r="D696" t="str">
            <v>m2</v>
          </cell>
          <cell r="E696">
            <v>11.21</v>
          </cell>
          <cell r="F696">
            <v>11.739999999999998</v>
          </cell>
          <cell r="G696">
            <v>0</v>
          </cell>
          <cell r="H696">
            <v>22.95</v>
          </cell>
          <cell r="I696">
            <v>28.46</v>
          </cell>
        </row>
        <row r="697">
          <cell r="B697" t="str">
            <v>13.02.00.42</v>
          </cell>
          <cell r="C697" t="str">
            <v>Impermeabilização com tinta betuminosa 3 demãos</v>
          </cell>
          <cell r="D697" t="str">
            <v>m2</v>
          </cell>
          <cell r="E697">
            <v>16.809999999999999</v>
          </cell>
          <cell r="F697">
            <v>17.600000000000001</v>
          </cell>
          <cell r="G697">
            <v>0</v>
          </cell>
          <cell r="H697">
            <v>34.409999999999997</v>
          </cell>
          <cell r="I697">
            <v>42.67</v>
          </cell>
        </row>
        <row r="698">
          <cell r="B698" t="str">
            <v>13.02.00.44</v>
          </cell>
          <cell r="C698" t="str">
            <v>Impermeabilização com hidroasfalto 2 demãos</v>
          </cell>
          <cell r="D698" t="str">
            <v>m2</v>
          </cell>
          <cell r="E698">
            <v>9.16</v>
          </cell>
          <cell r="F698">
            <v>11.3</v>
          </cell>
          <cell r="G698">
            <v>0</v>
          </cell>
          <cell r="H698">
            <v>20.46</v>
          </cell>
          <cell r="I698">
            <v>25.37</v>
          </cell>
        </row>
        <row r="699">
          <cell r="B699" t="str">
            <v>13.02.00.50</v>
          </cell>
          <cell r="C699" t="str">
            <v>Impermeabilização com asfalto e areia, 2 kg asfalto/m²</v>
          </cell>
          <cell r="D699" t="str">
            <v>m2</v>
          </cell>
          <cell r="E699">
            <v>18.419999999999998</v>
          </cell>
          <cell r="F699">
            <v>14.6</v>
          </cell>
          <cell r="G699">
            <v>0</v>
          </cell>
          <cell r="H699">
            <v>33.020000000000003</v>
          </cell>
          <cell r="I699">
            <v>40.94</v>
          </cell>
        </row>
        <row r="700">
          <cell r="B700" t="str">
            <v>13.02.00.60</v>
          </cell>
          <cell r="C700" t="str">
            <v>Impermeabilizante flexível, bi-componente, para reservatórios</v>
          </cell>
          <cell r="D700" t="str">
            <v>m2</v>
          </cell>
          <cell r="E700">
            <v>42.769999999999996</v>
          </cell>
          <cell r="F700">
            <v>36.770000000000003</v>
          </cell>
          <cell r="G700">
            <v>0</v>
          </cell>
          <cell r="H700">
            <v>79.539999999999992</v>
          </cell>
          <cell r="I700">
            <v>98.63</v>
          </cell>
        </row>
        <row r="701">
          <cell r="B701" t="str">
            <v>13.02.00.70</v>
          </cell>
          <cell r="C701" t="str">
            <v>Impermeabilizante flexível, base acrílica branca, parte externa da tampa de reservatórios</v>
          </cell>
          <cell r="D701" t="str">
            <v>m2</v>
          </cell>
          <cell r="E701">
            <v>77.459999999999994</v>
          </cell>
          <cell r="F701">
            <v>95.809999999999988</v>
          </cell>
          <cell r="G701">
            <v>0</v>
          </cell>
          <cell r="H701">
            <v>173.26999999999998</v>
          </cell>
          <cell r="I701">
            <v>214.85</v>
          </cell>
        </row>
        <row r="702">
          <cell r="B702" t="str">
            <v>13.02.00.80</v>
          </cell>
          <cell r="C702" t="str">
            <v>Impermeabilização com manta asfáltica com filme de alumínio</v>
          </cell>
          <cell r="D702" t="str">
            <v>m2</v>
          </cell>
          <cell r="E702">
            <v>37.1</v>
          </cell>
          <cell r="F702">
            <v>39.74</v>
          </cell>
          <cell r="G702">
            <v>0</v>
          </cell>
          <cell r="H702">
            <v>76.84</v>
          </cell>
          <cell r="I702">
            <v>95.28</v>
          </cell>
        </row>
        <row r="703">
          <cell r="C703" t="str">
            <v/>
          </cell>
          <cell r="E703" t="str">
            <v/>
          </cell>
          <cell r="F703" t="str">
            <v/>
          </cell>
          <cell r="G703" t="str">
            <v/>
          </cell>
          <cell r="I703" t="str">
            <v/>
          </cell>
        </row>
        <row r="704">
          <cell r="B704" t="str">
            <v>13.03.00.00</v>
          </cell>
          <cell r="C704" t="str">
            <v>Pinturas</v>
          </cell>
          <cell r="E704" t="str">
            <v/>
          </cell>
          <cell r="F704" t="str">
            <v/>
          </cell>
          <cell r="G704" t="str">
            <v/>
          </cell>
          <cell r="I704" t="str">
            <v/>
          </cell>
        </row>
        <row r="705">
          <cell r="B705" t="str">
            <v>13.03.00.10</v>
          </cell>
          <cell r="C705" t="str">
            <v>Pintura PVA 2 demãos</v>
          </cell>
          <cell r="D705" t="str">
            <v>m2</v>
          </cell>
          <cell r="E705">
            <v>0</v>
          </cell>
          <cell r="F705">
            <v>0</v>
          </cell>
          <cell r="G705">
            <v>10.130000000000001</v>
          </cell>
          <cell r="H705">
            <v>10.130000000000001</v>
          </cell>
          <cell r="I705">
            <v>12.56</v>
          </cell>
        </row>
        <row r="706">
          <cell r="B706" t="str">
            <v>13.03.00.12</v>
          </cell>
          <cell r="C706" t="str">
            <v>Pintura PVA 2 demãos e selador</v>
          </cell>
          <cell r="D706" t="str">
            <v>m2</v>
          </cell>
          <cell r="E706">
            <v>0</v>
          </cell>
          <cell r="F706">
            <v>0</v>
          </cell>
          <cell r="G706">
            <v>12.620000000000001</v>
          </cell>
          <cell r="H706">
            <v>12.620000000000001</v>
          </cell>
          <cell r="I706">
            <v>15.65</v>
          </cell>
        </row>
        <row r="707">
          <cell r="B707" t="str">
            <v>13.03.00.16</v>
          </cell>
          <cell r="C707" t="str">
            <v>Pintura acrílica 2 demãos</v>
          </cell>
          <cell r="D707" t="str">
            <v>m2</v>
          </cell>
          <cell r="E707">
            <v>0</v>
          </cell>
          <cell r="F707">
            <v>0</v>
          </cell>
          <cell r="G707">
            <v>12.7</v>
          </cell>
          <cell r="H707">
            <v>12.7</v>
          </cell>
          <cell r="I707">
            <v>15.75</v>
          </cell>
        </row>
        <row r="708">
          <cell r="B708" t="str">
            <v>13.03.00.18</v>
          </cell>
          <cell r="C708" t="str">
            <v>Pintura acrílica 2 demãos e selador</v>
          </cell>
          <cell r="D708" t="str">
            <v>m2</v>
          </cell>
          <cell r="E708">
            <v>0</v>
          </cell>
          <cell r="F708">
            <v>0</v>
          </cell>
          <cell r="G708">
            <v>14.68</v>
          </cell>
          <cell r="H708">
            <v>14.68</v>
          </cell>
          <cell r="I708">
            <v>18.2</v>
          </cell>
        </row>
        <row r="709">
          <cell r="B709" t="str">
            <v>13.03.00.20</v>
          </cell>
          <cell r="C709" t="str">
            <v>Pintura acabamento epóxi 2 demãos</v>
          </cell>
          <cell r="D709" t="str">
            <v>m2</v>
          </cell>
          <cell r="E709">
            <v>15.030000000000001</v>
          </cell>
          <cell r="F709">
            <v>11.739999999999998</v>
          </cell>
          <cell r="G709">
            <v>0</v>
          </cell>
          <cell r="H709">
            <v>26.770000000000003</v>
          </cell>
          <cell r="I709">
            <v>33.19</v>
          </cell>
        </row>
        <row r="710">
          <cell r="B710" t="str">
            <v>13.03.00.22</v>
          </cell>
          <cell r="C710" t="str">
            <v>Pintura acabamento epóxi 2 demãos e selador</v>
          </cell>
          <cell r="D710" t="str">
            <v>m2</v>
          </cell>
          <cell r="E710">
            <v>22.73</v>
          </cell>
          <cell r="F710">
            <v>17.600000000000001</v>
          </cell>
          <cell r="G710">
            <v>0</v>
          </cell>
          <cell r="H710">
            <v>40.33</v>
          </cell>
          <cell r="I710">
            <v>50.01</v>
          </cell>
        </row>
        <row r="711">
          <cell r="B711" t="str">
            <v>13.03.00.30</v>
          </cell>
          <cell r="C711" t="str">
            <v>Pintura com esmalte sintético 2 demãos</v>
          </cell>
          <cell r="D711" t="str">
            <v>m2</v>
          </cell>
          <cell r="E711">
            <v>5.7299999999999995</v>
          </cell>
          <cell r="F711">
            <v>11.739999999999998</v>
          </cell>
          <cell r="G711">
            <v>0</v>
          </cell>
          <cell r="H711">
            <v>17.47</v>
          </cell>
          <cell r="I711">
            <v>21.66</v>
          </cell>
        </row>
        <row r="712">
          <cell r="B712" t="str">
            <v>13.03.00.31</v>
          </cell>
          <cell r="C712" t="str">
            <v>Pintura com esmalte sintético 2 demãos e zarcão</v>
          </cell>
          <cell r="D712" t="str">
            <v>m2</v>
          </cell>
          <cell r="E712">
            <v>9.2199999999999989</v>
          </cell>
          <cell r="F712">
            <v>17.600000000000001</v>
          </cell>
          <cell r="G712">
            <v>0</v>
          </cell>
          <cell r="H712">
            <v>26.82</v>
          </cell>
          <cell r="I712">
            <v>33.26</v>
          </cell>
        </row>
        <row r="713">
          <cell r="B713" t="str">
            <v>13.03.00.32</v>
          </cell>
          <cell r="C713" t="str">
            <v>Pintura com tinta a óleo 2 demãos</v>
          </cell>
          <cell r="D713" t="str">
            <v>m2</v>
          </cell>
          <cell r="E713">
            <v>4.3</v>
          </cell>
          <cell r="F713">
            <v>11.739999999999998</v>
          </cell>
          <cell r="G713">
            <v>0</v>
          </cell>
          <cell r="H713">
            <v>16.04</v>
          </cell>
          <cell r="I713">
            <v>19.89</v>
          </cell>
        </row>
        <row r="714">
          <cell r="B714" t="str">
            <v>13.03.00.34</v>
          </cell>
          <cell r="C714" t="str">
            <v>Pintura com verniz poliuretano 2 demãos</v>
          </cell>
          <cell r="D714" t="str">
            <v>m2</v>
          </cell>
          <cell r="E714">
            <v>5.82</v>
          </cell>
          <cell r="F714">
            <v>11.739999999999998</v>
          </cell>
          <cell r="G714">
            <v>0</v>
          </cell>
          <cell r="H714">
            <v>17.559999999999999</v>
          </cell>
          <cell r="I714">
            <v>21.77</v>
          </cell>
        </row>
        <row r="715">
          <cell r="B715" t="str">
            <v>13.03.00.36</v>
          </cell>
          <cell r="C715" t="str">
            <v>Pintura acabamento alumínio 3 demãos e zarcão</v>
          </cell>
          <cell r="D715" t="str">
            <v>m2</v>
          </cell>
          <cell r="E715">
            <v>12.67</v>
          </cell>
          <cell r="F715">
            <v>23.47</v>
          </cell>
          <cell r="G715">
            <v>0</v>
          </cell>
          <cell r="H715">
            <v>36.14</v>
          </cell>
          <cell r="I715">
            <v>44.81</v>
          </cell>
        </row>
        <row r="716">
          <cell r="B716" t="str">
            <v>13.03.00.38</v>
          </cell>
          <cell r="C716" t="str">
            <v>Pintura anti-corrosiva 2 demãos e zarcão</v>
          </cell>
          <cell r="D716" t="str">
            <v>m2</v>
          </cell>
          <cell r="E716">
            <v>8.7899999999999991</v>
          </cell>
          <cell r="F716">
            <v>17.600000000000001</v>
          </cell>
          <cell r="G716">
            <v>0</v>
          </cell>
          <cell r="H716">
            <v>26.39</v>
          </cell>
          <cell r="I716">
            <v>32.72</v>
          </cell>
        </row>
        <row r="717">
          <cell r="B717" t="str">
            <v>13.03.00.41</v>
          </cell>
          <cell r="C717" t="str">
            <v>Pintura de logotipo Corsan em reservatório elevado de 500 m³</v>
          </cell>
          <cell r="D717" t="str">
            <v>m2</v>
          </cell>
          <cell r="E717">
            <v>10.58</v>
          </cell>
          <cell r="F717">
            <v>70.39</v>
          </cell>
          <cell r="G717">
            <v>0</v>
          </cell>
          <cell r="H717">
            <v>80.97</v>
          </cell>
          <cell r="I717">
            <v>100.4</v>
          </cell>
        </row>
        <row r="718">
          <cell r="B718" t="str">
            <v>13.03.00.80</v>
          </cell>
          <cell r="C718" t="str">
            <v>Pintura imunizante para madeira 1 demão</v>
          </cell>
          <cell r="D718" t="str">
            <v>m2</v>
          </cell>
          <cell r="E718">
            <v>6.52</v>
          </cell>
          <cell r="F718">
            <v>5.8599999999999994</v>
          </cell>
          <cell r="G718">
            <v>0</v>
          </cell>
          <cell r="H718">
            <v>12.38</v>
          </cell>
          <cell r="I718">
            <v>15.35</v>
          </cell>
        </row>
        <row r="719">
          <cell r="B719" t="str">
            <v>13.03.00.82</v>
          </cell>
          <cell r="C719" t="str">
            <v>Pintura imunizante para madeira 2 demãos</v>
          </cell>
          <cell r="D719" t="str">
            <v>m2</v>
          </cell>
          <cell r="E719">
            <v>10.87</v>
          </cell>
          <cell r="F719">
            <v>11.73</v>
          </cell>
          <cell r="G719">
            <v>0</v>
          </cell>
          <cell r="H719">
            <v>22.599999999999998</v>
          </cell>
          <cell r="I719">
            <v>28.02</v>
          </cell>
        </row>
        <row r="720">
          <cell r="C720" t="str">
            <v/>
          </cell>
          <cell r="E720" t="str">
            <v/>
          </cell>
          <cell r="F720" t="str">
            <v/>
          </cell>
          <cell r="G720" t="str">
            <v/>
          </cell>
          <cell r="I720" t="str">
            <v/>
          </cell>
        </row>
        <row r="721">
          <cell r="B721" t="str">
            <v>14.00.00.00</v>
          </cell>
          <cell r="C721" t="str">
            <v>INSTALAÇÕES PREDIAIS</v>
          </cell>
          <cell r="E721" t="str">
            <v/>
          </cell>
          <cell r="F721" t="str">
            <v/>
          </cell>
          <cell r="G721" t="str">
            <v/>
          </cell>
          <cell r="I721" t="str">
            <v/>
          </cell>
        </row>
        <row r="722">
          <cell r="B722" t="str">
            <v>14.01.00.00</v>
          </cell>
          <cell r="C722" t="str">
            <v>Instalações Elétricas</v>
          </cell>
          <cell r="E722" t="str">
            <v/>
          </cell>
          <cell r="F722" t="str">
            <v/>
          </cell>
          <cell r="G722" t="str">
            <v/>
          </cell>
          <cell r="I722" t="str">
            <v/>
          </cell>
        </row>
        <row r="723">
          <cell r="B723" t="str">
            <v>14.01.01.00</v>
          </cell>
          <cell r="C723" t="str">
            <v>Entrada em Baixa Tensão</v>
          </cell>
          <cell r="E723" t="str">
            <v/>
          </cell>
          <cell r="F723" t="str">
            <v/>
          </cell>
          <cell r="G723" t="str">
            <v/>
          </cell>
          <cell r="I723" t="str">
            <v/>
          </cell>
        </row>
        <row r="724">
          <cell r="B724" t="str">
            <v>14.01.01.10</v>
          </cell>
          <cell r="C724" t="str">
            <v>Entrada de energia trifásica - 6 mm²</v>
          </cell>
          <cell r="D724" t="str">
            <v>cj</v>
          </cell>
          <cell r="E724">
            <v>1383.1</v>
          </cell>
          <cell r="F724">
            <v>619.83999999999992</v>
          </cell>
          <cell r="G724">
            <v>0</v>
          </cell>
          <cell r="H724">
            <v>2002.9399999999998</v>
          </cell>
          <cell r="I724">
            <v>2483.65</v>
          </cell>
        </row>
        <row r="725">
          <cell r="I725" t="str">
            <v/>
          </cell>
        </row>
        <row r="726">
          <cell r="B726" t="str">
            <v>14.01.02.00</v>
          </cell>
          <cell r="C726" t="str">
            <v>Rede de Baixa Tensão</v>
          </cell>
          <cell r="E726" t="str">
            <v/>
          </cell>
          <cell r="F726" t="str">
            <v/>
          </cell>
          <cell r="G726" t="str">
            <v/>
          </cell>
          <cell r="I726" t="str">
            <v/>
          </cell>
        </row>
        <row r="727">
          <cell r="I727" t="str">
            <v/>
          </cell>
        </row>
        <row r="728">
          <cell r="B728" t="str">
            <v>14.01.03.00</v>
          </cell>
          <cell r="C728" t="str">
            <v>Interligação até o Quadro Geral</v>
          </cell>
          <cell r="E728" t="str">
            <v/>
          </cell>
          <cell r="F728" t="str">
            <v/>
          </cell>
          <cell r="G728" t="str">
            <v/>
          </cell>
          <cell r="I728" t="str">
            <v/>
          </cell>
        </row>
        <row r="729">
          <cell r="I729" t="str">
            <v/>
          </cell>
        </row>
        <row r="730">
          <cell r="B730" t="str">
            <v>14.01.04.00</v>
          </cell>
          <cell r="C730" t="str">
            <v>Aterramento</v>
          </cell>
          <cell r="E730" t="str">
            <v/>
          </cell>
          <cell r="F730" t="str">
            <v/>
          </cell>
          <cell r="G730" t="str">
            <v/>
          </cell>
          <cell r="I730" t="str">
            <v/>
          </cell>
        </row>
        <row r="731">
          <cell r="B731" t="str">
            <v>14.01.05.10</v>
          </cell>
          <cell r="C731" t="str">
            <v>Iluminação e balizamento aéreo para reservatório tipo Intze</v>
          </cell>
          <cell r="D731" t="str">
            <v>cj</v>
          </cell>
          <cell r="E731">
            <v>2416.7199999999998</v>
          </cell>
          <cell r="F731">
            <v>840.16</v>
          </cell>
          <cell r="G731">
            <v>0</v>
          </cell>
          <cell r="H731">
            <v>3256.8799999999997</v>
          </cell>
          <cell r="I731">
            <v>4038.53</v>
          </cell>
        </row>
        <row r="732">
          <cell r="C732" t="str">
            <v/>
          </cell>
          <cell r="E732" t="str">
            <v/>
          </cell>
          <cell r="F732" t="str">
            <v/>
          </cell>
          <cell r="G732" t="str">
            <v/>
          </cell>
          <cell r="I732" t="str">
            <v/>
          </cell>
        </row>
        <row r="733">
          <cell r="B733" t="str">
            <v>14.02.00.00</v>
          </cell>
          <cell r="C733" t="str">
            <v>Instalações Hidrossanitárias</v>
          </cell>
          <cell r="E733" t="str">
            <v/>
          </cell>
          <cell r="F733" t="str">
            <v/>
          </cell>
          <cell r="G733" t="str">
            <v/>
          </cell>
          <cell r="I733" t="str">
            <v/>
          </cell>
        </row>
        <row r="734">
          <cell r="B734" t="str">
            <v>14.02.01.00</v>
          </cell>
          <cell r="C734" t="str">
            <v>Rede de Água Fria</v>
          </cell>
          <cell r="E734" t="str">
            <v/>
          </cell>
          <cell r="F734" t="str">
            <v/>
          </cell>
          <cell r="G734" t="str">
            <v/>
          </cell>
          <cell r="I734" t="str">
            <v/>
          </cell>
        </row>
        <row r="735">
          <cell r="B735" t="str">
            <v>14.02.02.00</v>
          </cell>
          <cell r="C735" t="str">
            <v>Rede de Esgoto Sanitário</v>
          </cell>
          <cell r="E735" t="str">
            <v/>
          </cell>
          <cell r="F735" t="str">
            <v/>
          </cell>
          <cell r="G735" t="str">
            <v/>
          </cell>
          <cell r="I735" t="str">
            <v/>
          </cell>
        </row>
        <row r="736">
          <cell r="B736" t="str">
            <v>14.02.03.00</v>
          </cell>
          <cell r="C736" t="str">
            <v>Aparelhos e Metais</v>
          </cell>
          <cell r="E736" t="str">
            <v/>
          </cell>
          <cell r="F736" t="str">
            <v/>
          </cell>
          <cell r="G736" t="str">
            <v/>
          </cell>
          <cell r="I736" t="str">
            <v/>
          </cell>
        </row>
        <row r="737">
          <cell r="C737" t="str">
            <v/>
          </cell>
          <cell r="E737" t="str">
            <v/>
          </cell>
          <cell r="F737" t="str">
            <v/>
          </cell>
          <cell r="G737" t="str">
            <v/>
          </cell>
          <cell r="I737" t="str">
            <v/>
          </cell>
        </row>
        <row r="738">
          <cell r="B738" t="str">
            <v>14.03.00.00</v>
          </cell>
          <cell r="C738" t="str">
            <v>Instalações de Prevenção e Combate à Incêndios</v>
          </cell>
          <cell r="E738" t="str">
            <v/>
          </cell>
          <cell r="F738" t="str">
            <v/>
          </cell>
          <cell r="G738" t="str">
            <v/>
          </cell>
          <cell r="I738" t="str">
            <v/>
          </cell>
        </row>
        <row r="739">
          <cell r="B739" t="str">
            <v>14.03.01.00</v>
          </cell>
          <cell r="C739" t="str">
            <v>Rede de combate a incêndio</v>
          </cell>
          <cell r="E739" t="str">
            <v/>
          </cell>
          <cell r="F739" t="str">
            <v/>
          </cell>
          <cell r="G739" t="str">
            <v/>
          </cell>
          <cell r="I739" t="str">
            <v/>
          </cell>
        </row>
        <row r="740">
          <cell r="B740" t="str">
            <v>14.03.02.00</v>
          </cell>
          <cell r="C740" t="str">
            <v>Equipamento e acessórios para instalação de combate a incêndio</v>
          </cell>
          <cell r="E740" t="str">
            <v/>
          </cell>
          <cell r="F740" t="str">
            <v/>
          </cell>
          <cell r="G740" t="str">
            <v/>
          </cell>
          <cell r="I740" t="str">
            <v/>
          </cell>
        </row>
        <row r="741">
          <cell r="C741" t="str">
            <v/>
          </cell>
          <cell r="E741" t="str">
            <v/>
          </cell>
          <cell r="F741" t="str">
            <v/>
          </cell>
          <cell r="G741" t="str">
            <v/>
          </cell>
          <cell r="I741" t="str">
            <v/>
          </cell>
        </row>
        <row r="742">
          <cell r="B742" t="str">
            <v>14.04.00.00</v>
          </cell>
          <cell r="C742" t="str">
            <v>Instalações de Gás</v>
          </cell>
          <cell r="E742" t="str">
            <v/>
          </cell>
          <cell r="F742" t="str">
            <v/>
          </cell>
          <cell r="G742" t="str">
            <v/>
          </cell>
          <cell r="I742" t="str">
            <v/>
          </cell>
        </row>
        <row r="743">
          <cell r="C743" t="str">
            <v/>
          </cell>
          <cell r="E743" t="str">
            <v/>
          </cell>
          <cell r="F743" t="str">
            <v/>
          </cell>
          <cell r="G743" t="str">
            <v/>
          </cell>
          <cell r="I743" t="str">
            <v/>
          </cell>
        </row>
        <row r="744">
          <cell r="B744" t="str">
            <v>14.05.00.00</v>
          </cell>
          <cell r="C744" t="str">
            <v>Instalações de Telefone</v>
          </cell>
          <cell r="E744" t="str">
            <v/>
          </cell>
          <cell r="F744" t="str">
            <v/>
          </cell>
          <cell r="G744" t="str">
            <v/>
          </cell>
          <cell r="I744" t="str">
            <v/>
          </cell>
        </row>
        <row r="745">
          <cell r="C745" t="str">
            <v/>
          </cell>
          <cell r="E745" t="str">
            <v/>
          </cell>
          <cell r="F745" t="str">
            <v/>
          </cell>
          <cell r="G745" t="str">
            <v/>
          </cell>
          <cell r="I745" t="str">
            <v/>
          </cell>
        </row>
        <row r="746">
          <cell r="B746" t="str">
            <v>14.06.00.00</v>
          </cell>
          <cell r="C746" t="str">
            <v>Instalações de Água Quente</v>
          </cell>
          <cell r="E746" t="str">
            <v/>
          </cell>
          <cell r="F746" t="str">
            <v/>
          </cell>
          <cell r="G746" t="str">
            <v/>
          </cell>
          <cell r="I746" t="str">
            <v/>
          </cell>
        </row>
        <row r="747">
          <cell r="C747" t="str">
            <v/>
          </cell>
          <cell r="E747" t="str">
            <v/>
          </cell>
          <cell r="F747" t="str">
            <v/>
          </cell>
          <cell r="G747" t="str">
            <v/>
          </cell>
          <cell r="I747" t="str">
            <v/>
          </cell>
        </row>
        <row r="748">
          <cell r="B748" t="str">
            <v>15.00.00.00</v>
          </cell>
          <cell r="C748" t="str">
            <v>INSTALAÇÕES DE PRODUÇÃO</v>
          </cell>
          <cell r="E748" t="str">
            <v/>
          </cell>
          <cell r="F748" t="str">
            <v/>
          </cell>
          <cell r="G748" t="str">
            <v/>
          </cell>
          <cell r="I748" t="str">
            <v/>
          </cell>
        </row>
        <row r="749">
          <cell r="E749" t="str">
            <v/>
          </cell>
          <cell r="F749" t="str">
            <v/>
          </cell>
          <cell r="G749" t="str">
            <v/>
          </cell>
          <cell r="I749" t="str">
            <v/>
          </cell>
        </row>
        <row r="750">
          <cell r="E750" t="str">
            <v/>
          </cell>
          <cell r="F750" t="str">
            <v/>
          </cell>
          <cell r="G750" t="str">
            <v/>
          </cell>
          <cell r="I750" t="str">
            <v/>
          </cell>
        </row>
        <row r="751">
          <cell r="C751" t="str">
            <v/>
          </cell>
          <cell r="E751" t="str">
            <v/>
          </cell>
          <cell r="F751" t="str">
            <v/>
          </cell>
          <cell r="G751" t="str">
            <v/>
          </cell>
          <cell r="I751" t="str">
            <v/>
          </cell>
        </row>
        <row r="752">
          <cell r="B752" t="str">
            <v>16.00.00.00</v>
          </cell>
          <cell r="C752" t="str">
            <v>URBANIZAÇÃO</v>
          </cell>
          <cell r="E752" t="str">
            <v/>
          </cell>
          <cell r="F752" t="str">
            <v/>
          </cell>
          <cell r="G752" t="str">
            <v/>
          </cell>
          <cell r="I752" t="str">
            <v/>
          </cell>
        </row>
        <row r="753">
          <cell r="B753" t="str">
            <v>16.01.00.00</v>
          </cell>
          <cell r="C753" t="str">
            <v>Portões, Cercas, Muros e Alambrados</v>
          </cell>
          <cell r="E753" t="str">
            <v/>
          </cell>
          <cell r="F753" t="str">
            <v/>
          </cell>
          <cell r="G753" t="str">
            <v/>
          </cell>
          <cell r="I753" t="str">
            <v/>
          </cell>
        </row>
        <row r="754">
          <cell r="B754" t="str">
            <v>16.01.01.01</v>
          </cell>
          <cell r="C754" t="str">
            <v>Portão padrão Corsan P1</v>
          </cell>
          <cell r="D754" t="str">
            <v>pç</v>
          </cell>
          <cell r="E754">
            <v>412.38</v>
          </cell>
          <cell r="F754">
            <v>648.04999999999995</v>
          </cell>
          <cell r="G754">
            <v>21.9</v>
          </cell>
          <cell r="H754">
            <v>1082.33</v>
          </cell>
          <cell r="I754">
            <v>1342.09</v>
          </cell>
        </row>
        <row r="755">
          <cell r="B755" t="str">
            <v>16.01.01.02</v>
          </cell>
          <cell r="C755" t="str">
            <v>Portão padrão Corsan P2</v>
          </cell>
          <cell r="D755" t="str">
            <v>pç</v>
          </cell>
          <cell r="E755">
            <v>1593.37</v>
          </cell>
          <cell r="F755">
            <v>2503.65</v>
          </cell>
          <cell r="G755">
            <v>84.61</v>
          </cell>
          <cell r="H755">
            <v>4181.63</v>
          </cell>
          <cell r="I755">
            <v>5185.22</v>
          </cell>
        </row>
        <row r="756">
          <cell r="B756" t="str">
            <v>16.01.01.03</v>
          </cell>
          <cell r="C756" t="str">
            <v>Portão padrão Corsan CPP P1</v>
          </cell>
          <cell r="D756" t="str">
            <v>pç</v>
          </cell>
          <cell r="E756">
            <v>224.35</v>
          </cell>
          <cell r="F756">
            <v>109.71</v>
          </cell>
          <cell r="G756">
            <v>0</v>
          </cell>
          <cell r="H756">
            <v>334.06</v>
          </cell>
          <cell r="I756">
            <v>414.23</v>
          </cell>
        </row>
        <row r="757">
          <cell r="B757" t="str">
            <v>16.01.01.04</v>
          </cell>
          <cell r="C757" t="str">
            <v>Portão padrão Corsan CPP P2</v>
          </cell>
          <cell r="D757" t="str">
            <v>pç</v>
          </cell>
          <cell r="E757">
            <v>404.41</v>
          </cell>
          <cell r="F757">
            <v>219.42</v>
          </cell>
          <cell r="G757">
            <v>0</v>
          </cell>
          <cell r="H757">
            <v>623.83000000000004</v>
          </cell>
          <cell r="I757">
            <v>773.55</v>
          </cell>
        </row>
        <row r="758">
          <cell r="B758" t="str">
            <v>16.01.01.05</v>
          </cell>
          <cell r="C758" t="str">
            <v>Portão padrão Corsan P3</v>
          </cell>
          <cell r="D758" t="str">
            <v>pç</v>
          </cell>
          <cell r="E758">
            <v>883.46</v>
          </cell>
          <cell r="F758">
            <v>186.31</v>
          </cell>
          <cell r="G758">
            <v>1237.42</v>
          </cell>
          <cell r="H758">
            <v>2307.19</v>
          </cell>
          <cell r="I758">
            <v>2860.92</v>
          </cell>
        </row>
        <row r="759">
          <cell r="B759" t="str">
            <v>16.01.01.06</v>
          </cell>
          <cell r="C759" t="str">
            <v>Portão padrão Corsan P4</v>
          </cell>
          <cell r="D759" t="str">
            <v>pç</v>
          </cell>
          <cell r="E759">
            <v>4549.3100000000004</v>
          </cell>
          <cell r="F759">
            <v>828.16</v>
          </cell>
          <cell r="G759">
            <v>1809.22</v>
          </cell>
          <cell r="H759">
            <v>7186.69</v>
          </cell>
          <cell r="I759">
            <v>8911.5</v>
          </cell>
        </row>
        <row r="760">
          <cell r="B760" t="str">
            <v>16.01.01.07</v>
          </cell>
          <cell r="C760" t="str">
            <v>Portão padrão Corsan P5</v>
          </cell>
          <cell r="D760" t="str">
            <v>pç</v>
          </cell>
          <cell r="E760">
            <v>3231.86</v>
          </cell>
          <cell r="F760">
            <v>614.62</v>
          </cell>
          <cell r="G760">
            <v>1600.02</v>
          </cell>
          <cell r="H760">
            <v>5446.5</v>
          </cell>
          <cell r="I760">
            <v>6753.66</v>
          </cell>
        </row>
        <row r="761">
          <cell r="B761" t="str">
            <v>16.01.02.01</v>
          </cell>
          <cell r="C761" t="str">
            <v>Cerca de arame padrão CPP</v>
          </cell>
          <cell r="D761" t="str">
            <v>m</v>
          </cell>
          <cell r="E761">
            <v>20.47</v>
          </cell>
          <cell r="F761">
            <v>19.920000000000002</v>
          </cell>
          <cell r="G761">
            <v>0</v>
          </cell>
          <cell r="H761">
            <v>40.39</v>
          </cell>
          <cell r="I761">
            <v>50.08</v>
          </cell>
        </row>
        <row r="762">
          <cell r="B762" t="str">
            <v>16.01.02.02</v>
          </cell>
          <cell r="C762" t="str">
            <v>Cerca de tela padrão, sem cordão de concreto</v>
          </cell>
          <cell r="D762" t="str">
            <v>m</v>
          </cell>
          <cell r="E762">
            <v>45.59</v>
          </cell>
          <cell r="F762">
            <v>44.06</v>
          </cell>
          <cell r="G762">
            <v>0</v>
          </cell>
          <cell r="H762">
            <v>89.65</v>
          </cell>
          <cell r="I762">
            <v>111.17</v>
          </cell>
        </row>
        <row r="763">
          <cell r="B763" t="str">
            <v>16.01.02.03</v>
          </cell>
          <cell r="C763" t="str">
            <v>Cerca de tela padrão, com cordão de concreto</v>
          </cell>
          <cell r="D763" t="str">
            <v>m</v>
          </cell>
          <cell r="E763">
            <v>62.47</v>
          </cell>
          <cell r="F763">
            <v>63.76</v>
          </cell>
          <cell r="G763">
            <v>0.02</v>
          </cell>
          <cell r="H763">
            <v>126.25</v>
          </cell>
          <cell r="I763">
            <v>156.55000000000001</v>
          </cell>
        </row>
        <row r="764">
          <cell r="B764" t="str">
            <v>16.01.03.01</v>
          </cell>
          <cell r="C764" t="str">
            <v>Gradil concr. pré-fabr. padrão CORSAN - inclusive transporte e instalação</v>
          </cell>
          <cell r="D764" t="str">
            <v>m</v>
          </cell>
          <cell r="H764">
            <v>1</v>
          </cell>
          <cell r="I764">
            <v>1.24</v>
          </cell>
        </row>
        <row r="765">
          <cell r="B765" t="str">
            <v>16.01.03.02</v>
          </cell>
          <cell r="C765" t="str">
            <v>Muro de placas concr. pré-fabr. padrão CORSAN - inclusive transporte e instalação</v>
          </cell>
          <cell r="D765" t="str">
            <v>m</v>
          </cell>
          <cell r="H765">
            <v>1</v>
          </cell>
          <cell r="I765">
            <v>1.24</v>
          </cell>
        </row>
        <row r="766">
          <cell r="B766" t="str">
            <v>16.01.03.03</v>
          </cell>
          <cell r="C766" t="str">
            <v>Muro de placas concr. pré-fabr. padrão CORSAN, com logotipo - inclusive transporte e instalação</v>
          </cell>
          <cell r="D766" t="str">
            <v>un</v>
          </cell>
          <cell r="H766">
            <v>1</v>
          </cell>
          <cell r="I766">
            <v>1.24</v>
          </cell>
        </row>
        <row r="767">
          <cell r="B767" t="str">
            <v>16.01.04.01</v>
          </cell>
          <cell r="C767" t="str">
            <v>Concertina simples em aço galvanizado com espiral de 300 mm e espessura de 2,76 mm – fornecimento e instalação</v>
          </cell>
          <cell r="D767" t="str">
            <v>m</v>
          </cell>
          <cell r="E767">
            <v>19.170000000000002</v>
          </cell>
          <cell r="F767">
            <v>23.98</v>
          </cell>
          <cell r="G767">
            <v>0</v>
          </cell>
          <cell r="H767">
            <v>43.15</v>
          </cell>
          <cell r="I767">
            <v>53.51</v>
          </cell>
        </row>
        <row r="768">
          <cell r="B768" t="str">
            <v>16.01.04.02</v>
          </cell>
          <cell r="C768" t="str">
            <v>Concertina dupla em aço galvanizado com espiral de 300 mm e espessura de 2,76 mm – fornecimento e instalação</v>
          </cell>
          <cell r="D768" t="str">
            <v>m</v>
          </cell>
          <cell r="E768">
            <v>22.26</v>
          </cell>
          <cell r="F768">
            <v>23.98</v>
          </cell>
          <cell r="G768">
            <v>0</v>
          </cell>
          <cell r="H768">
            <v>46.24</v>
          </cell>
          <cell r="I768">
            <v>57.34</v>
          </cell>
        </row>
        <row r="769">
          <cell r="C769" t="str">
            <v/>
          </cell>
          <cell r="F769" t="str">
            <v>USE "COLAR VALOR" NAS CÉLULAS</v>
          </cell>
          <cell r="I769" t="str">
            <v/>
          </cell>
        </row>
        <row r="770">
          <cell r="B770" t="str">
            <v>16.02.00.00</v>
          </cell>
          <cell r="C770" t="str">
            <v>Paisagismo</v>
          </cell>
          <cell r="E770" t="str">
            <v/>
          </cell>
          <cell r="F770" t="str">
            <v/>
          </cell>
          <cell r="G770" t="str">
            <v/>
          </cell>
          <cell r="I770" t="str">
            <v/>
          </cell>
        </row>
        <row r="771">
          <cell r="B771" t="str">
            <v>16.02.01.01</v>
          </cell>
          <cell r="C771" t="str">
            <v>Plantio de grama tapete</v>
          </cell>
          <cell r="D771" t="str">
            <v>m2</v>
          </cell>
          <cell r="E771">
            <v>0</v>
          </cell>
          <cell r="F771">
            <v>0</v>
          </cell>
          <cell r="G771">
            <v>0</v>
          </cell>
          <cell r="H771">
            <v>0</v>
          </cell>
          <cell r="I771">
            <v>0</v>
          </cell>
        </row>
        <row r="772">
          <cell r="B772" t="str">
            <v>16.02.01.02</v>
          </cell>
          <cell r="C772" t="str">
            <v>Plantio de leivas de campo</v>
          </cell>
          <cell r="D772" t="str">
            <v>m2</v>
          </cell>
          <cell r="E772">
            <v>0</v>
          </cell>
          <cell r="F772">
            <v>0</v>
          </cell>
          <cell r="G772">
            <v>0</v>
          </cell>
          <cell r="H772">
            <v>0</v>
          </cell>
          <cell r="I772">
            <v>0</v>
          </cell>
        </row>
        <row r="773">
          <cell r="B773" t="str">
            <v>16.02.01.03</v>
          </cell>
          <cell r="C773" t="str">
            <v>Execução de hidrossemeadura</v>
          </cell>
          <cell r="D773" t="str">
            <v>m2</v>
          </cell>
          <cell r="E773">
            <v>1.6300000000000001</v>
          </cell>
          <cell r="F773">
            <v>0.43</v>
          </cell>
          <cell r="G773">
            <v>0.41000000000000003</v>
          </cell>
          <cell r="H773">
            <v>2.4699999999999993</v>
          </cell>
          <cell r="I773">
            <v>3.06</v>
          </cell>
        </row>
        <row r="774">
          <cell r="B774" t="str">
            <v>16.02.01.04</v>
          </cell>
          <cell r="C774" t="str">
            <v>Manutenção de gramíneas da hidrossemeadura - após 6 meses da semeadura</v>
          </cell>
          <cell r="D774" t="str">
            <v>m2</v>
          </cell>
          <cell r="E774">
            <v>0.89</v>
          </cell>
          <cell r="F774">
            <v>6.0000000000000005E-2</v>
          </cell>
          <cell r="G774">
            <v>0.06</v>
          </cell>
          <cell r="H774">
            <v>1.01</v>
          </cell>
          <cell r="I774">
            <v>1.25</v>
          </cell>
        </row>
        <row r="775">
          <cell r="I775" t="str">
            <v/>
          </cell>
        </row>
        <row r="776">
          <cell r="B776" t="str">
            <v xml:space="preserve">16.02.02.00 </v>
          </cell>
          <cell r="C776" t="str">
            <v>Plantio de Árvores</v>
          </cell>
          <cell r="E776" t="str">
            <v/>
          </cell>
          <cell r="F776" t="str">
            <v/>
          </cell>
          <cell r="G776" t="str">
            <v/>
          </cell>
          <cell r="I776" t="str">
            <v/>
          </cell>
        </row>
        <row r="777">
          <cell r="I777" t="str">
            <v/>
          </cell>
        </row>
        <row r="778">
          <cell r="B778" t="str">
            <v xml:space="preserve">16.02.03.00 </v>
          </cell>
          <cell r="C778" t="str">
            <v>Plantio de Arbustos e Folhagens</v>
          </cell>
          <cell r="E778" t="str">
            <v/>
          </cell>
          <cell r="F778" t="str">
            <v/>
          </cell>
          <cell r="G778" t="str">
            <v/>
          </cell>
          <cell r="I778" t="str">
            <v/>
          </cell>
        </row>
        <row r="779">
          <cell r="C779" t="str">
            <v/>
          </cell>
          <cell r="E779" t="str">
            <v/>
          </cell>
          <cell r="F779" t="str">
            <v/>
          </cell>
          <cell r="G779" t="str">
            <v/>
          </cell>
          <cell r="I779" t="str">
            <v/>
          </cell>
        </row>
        <row r="780">
          <cell r="B780" t="str">
            <v>17.00.00.00</v>
          </cell>
          <cell r="C780" t="str">
            <v>SERVIÇOS ESPECIAIS</v>
          </cell>
          <cell r="E780" t="str">
            <v/>
          </cell>
          <cell r="F780" t="str">
            <v/>
          </cell>
          <cell r="G780" t="str">
            <v/>
          </cell>
          <cell r="I780" t="str">
            <v/>
          </cell>
        </row>
        <row r="781">
          <cell r="B781" t="str">
            <v>17.01.00.00</v>
          </cell>
          <cell r="C781" t="str">
            <v>Subestação Transformadora</v>
          </cell>
          <cell r="E781" t="str">
            <v/>
          </cell>
          <cell r="F781" t="str">
            <v/>
          </cell>
          <cell r="G781" t="str">
            <v/>
          </cell>
          <cell r="I781" t="str">
            <v/>
          </cell>
        </row>
        <row r="782">
          <cell r="C782" t="str">
            <v/>
          </cell>
          <cell r="E782" t="str">
            <v/>
          </cell>
          <cell r="F782" t="str">
            <v/>
          </cell>
          <cell r="G782" t="str">
            <v/>
          </cell>
          <cell r="I782" t="str">
            <v/>
          </cell>
        </row>
        <row r="783">
          <cell r="B783" t="str">
            <v>17.02.00.00</v>
          </cell>
          <cell r="C783" t="str">
            <v>Pararraios</v>
          </cell>
          <cell r="E783" t="str">
            <v/>
          </cell>
          <cell r="F783" t="str">
            <v/>
          </cell>
          <cell r="G783" t="str">
            <v/>
          </cell>
          <cell r="I783" t="str">
            <v/>
          </cell>
        </row>
        <row r="784">
          <cell r="B784" t="str">
            <v>17.02.00.10</v>
          </cell>
          <cell r="C784" t="str">
            <v>SPDA para reservatório tipo Intze</v>
          </cell>
          <cell r="D784" t="str">
            <v>cj</v>
          </cell>
          <cell r="E784">
            <v>3414.16</v>
          </cell>
          <cell r="F784">
            <v>1150.08</v>
          </cell>
          <cell r="G784">
            <v>600</v>
          </cell>
          <cell r="H784">
            <v>5164.24</v>
          </cell>
          <cell r="I784">
            <v>6403.66</v>
          </cell>
        </row>
        <row r="785">
          <cell r="C785" t="str">
            <v/>
          </cell>
          <cell r="E785" t="str">
            <v/>
          </cell>
          <cell r="F785" t="str">
            <v/>
          </cell>
          <cell r="G785" t="str">
            <v/>
          </cell>
          <cell r="I785" t="str">
            <v/>
          </cell>
        </row>
        <row r="786">
          <cell r="B786" t="str">
            <v>18.00.00.00</v>
          </cell>
          <cell r="C786" t="str">
            <v>FORNECIMENTO DE MATERIAIS</v>
          </cell>
          <cell r="E786" t="str">
            <v/>
          </cell>
          <cell r="F786" t="str">
            <v/>
          </cell>
          <cell r="G786" t="str">
            <v/>
          </cell>
          <cell r="I786" t="str">
            <v/>
          </cell>
        </row>
        <row r="787">
          <cell r="B787" t="str">
            <v>18.01.00.00</v>
          </cell>
          <cell r="C787" t="str">
            <v>Tubos e Peças de PVC DEFOFO</v>
          </cell>
          <cell r="E787" t="str">
            <v/>
          </cell>
          <cell r="F787" t="str">
            <v/>
          </cell>
          <cell r="G787" t="str">
            <v/>
          </cell>
          <cell r="I787" t="str">
            <v/>
          </cell>
        </row>
        <row r="788">
          <cell r="B788" t="str">
            <v>18.01.01.10</v>
          </cell>
          <cell r="C788" t="str">
            <v>Tubo de PVC DEFOFO, JEI/JERI, 1 MPA, DN 100</v>
          </cell>
          <cell r="D788" t="str">
            <v>m</v>
          </cell>
          <cell r="E788">
            <v>35.989999999999995</v>
          </cell>
          <cell r="F788">
            <v>0</v>
          </cell>
          <cell r="G788">
            <v>0</v>
          </cell>
          <cell r="H788">
            <v>35.989999999999995</v>
          </cell>
          <cell r="I788">
            <v>41.93</v>
          </cell>
        </row>
        <row r="789">
          <cell r="B789" t="str">
            <v>18.01.01.15</v>
          </cell>
          <cell r="C789" t="str">
            <v>Tubo de PVC DEFOFO, JEI/JERI, 1 MPA, DN 150</v>
          </cell>
          <cell r="D789" t="str">
            <v>m</v>
          </cell>
          <cell r="E789">
            <v>89.07</v>
          </cell>
          <cell r="F789">
            <v>0</v>
          </cell>
          <cell r="G789">
            <v>0</v>
          </cell>
          <cell r="H789">
            <v>89.07</v>
          </cell>
          <cell r="I789">
            <v>103.77</v>
          </cell>
        </row>
        <row r="790">
          <cell r="B790" t="str">
            <v>18.01.01.20</v>
          </cell>
          <cell r="C790" t="str">
            <v>Tubo de PVC DEFOFO, JEI/JERI, 1 MPA, DN 200</v>
          </cell>
          <cell r="D790" t="str">
            <v>m</v>
          </cell>
          <cell r="E790">
            <v>152.92000000000002</v>
          </cell>
          <cell r="F790">
            <v>0</v>
          </cell>
          <cell r="G790">
            <v>0</v>
          </cell>
          <cell r="H790">
            <v>152.92000000000002</v>
          </cell>
          <cell r="I790">
            <v>178.15</v>
          </cell>
        </row>
        <row r="791">
          <cell r="B791" t="str">
            <v>18.01.01.25</v>
          </cell>
          <cell r="C791" t="str">
            <v>Tubo de PVC DEFOFO, JEI/JERI, 1 MPA, DN 250</v>
          </cell>
          <cell r="D791" t="str">
            <v>m</v>
          </cell>
          <cell r="E791">
            <v>239.46</v>
          </cell>
          <cell r="F791">
            <v>0</v>
          </cell>
          <cell r="G791">
            <v>0</v>
          </cell>
          <cell r="H791">
            <v>239.46</v>
          </cell>
          <cell r="I791">
            <v>278.97000000000003</v>
          </cell>
        </row>
        <row r="792">
          <cell r="B792" t="str">
            <v>18.01.01.30</v>
          </cell>
          <cell r="C792" t="str">
            <v>Tubo de PVC DEFOFO, JEI/JERI, 1 MPA, DN 300</v>
          </cell>
          <cell r="D792" t="str">
            <v>m</v>
          </cell>
          <cell r="E792">
            <v>340.77000000000004</v>
          </cell>
          <cell r="F792">
            <v>0</v>
          </cell>
          <cell r="G792">
            <v>0</v>
          </cell>
          <cell r="H792">
            <v>340.77000000000004</v>
          </cell>
          <cell r="I792">
            <v>397</v>
          </cell>
        </row>
        <row r="793">
          <cell r="C793" t="str">
            <v/>
          </cell>
          <cell r="E793" t="str">
            <v/>
          </cell>
          <cell r="F793" t="str">
            <v/>
          </cell>
          <cell r="G793" t="str">
            <v/>
          </cell>
          <cell r="I793" t="str">
            <v/>
          </cell>
        </row>
        <row r="794">
          <cell r="B794" t="str">
            <v>18.02.00.00</v>
          </cell>
          <cell r="C794" t="str">
            <v>Tubos e Peças de PVC PBA</v>
          </cell>
          <cell r="E794" t="str">
            <v/>
          </cell>
          <cell r="F794" t="str">
            <v/>
          </cell>
          <cell r="G794" t="str">
            <v/>
          </cell>
          <cell r="I794" t="str">
            <v/>
          </cell>
        </row>
        <row r="795">
          <cell r="B795" t="str">
            <v>18.02.01.05</v>
          </cell>
          <cell r="C795" t="str">
            <v>Tubo de PVC PBA, classe 15, JEI/JERI, DN 50 / DE 60</v>
          </cell>
          <cell r="D795" t="str">
            <v>m</v>
          </cell>
          <cell r="E795">
            <v>14.41</v>
          </cell>
          <cell r="F795">
            <v>0</v>
          </cell>
          <cell r="G795">
            <v>0</v>
          </cell>
          <cell r="H795">
            <v>14.41</v>
          </cell>
          <cell r="I795">
            <v>16.79</v>
          </cell>
        </row>
        <row r="796">
          <cell r="B796" t="str">
            <v>18.02.01.07</v>
          </cell>
          <cell r="C796" t="str">
            <v>Tubo de PVC PBA, classe 15, JEI/JERI, DN 75 / DE 85</v>
          </cell>
          <cell r="D796" t="str">
            <v>m</v>
          </cell>
          <cell r="E796">
            <v>28.78</v>
          </cell>
          <cell r="F796">
            <v>0</v>
          </cell>
          <cell r="G796">
            <v>0</v>
          </cell>
          <cell r="H796">
            <v>28.78</v>
          </cell>
          <cell r="I796">
            <v>33.53</v>
          </cell>
        </row>
        <row r="797">
          <cell r="B797" t="str">
            <v>18.02.01.10</v>
          </cell>
          <cell r="C797" t="str">
            <v>Tubo de PVC PBA, classe 15, JEI/JERI, DN 100 / DE 110</v>
          </cell>
          <cell r="D797" t="str">
            <v>m</v>
          </cell>
          <cell r="E797">
            <v>48.41</v>
          </cell>
          <cell r="F797">
            <v>0</v>
          </cell>
          <cell r="G797">
            <v>0</v>
          </cell>
          <cell r="H797">
            <v>48.41</v>
          </cell>
          <cell r="I797">
            <v>56.4</v>
          </cell>
        </row>
        <row r="798">
          <cell r="C798" t="str">
            <v/>
          </cell>
          <cell r="E798" t="str">
            <v/>
          </cell>
          <cell r="F798" t="str">
            <v/>
          </cell>
          <cell r="G798" t="str">
            <v/>
          </cell>
          <cell r="I798" t="str">
            <v/>
          </cell>
        </row>
        <row r="799">
          <cell r="B799" t="str">
            <v>18.03.00.00</v>
          </cell>
          <cell r="C799" t="str">
            <v>Tubos e Peças de PVC Soldável</v>
          </cell>
          <cell r="E799" t="str">
            <v/>
          </cell>
          <cell r="F799" t="str">
            <v/>
          </cell>
          <cell r="G799" t="str">
            <v/>
          </cell>
          <cell r="I799" t="str">
            <v/>
          </cell>
        </row>
        <row r="800">
          <cell r="C800" t="str">
            <v/>
          </cell>
          <cell r="E800" t="str">
            <v/>
          </cell>
          <cell r="F800" t="str">
            <v/>
          </cell>
          <cell r="G800" t="str">
            <v/>
          </cell>
          <cell r="I800" t="str">
            <v/>
          </cell>
        </row>
        <row r="801">
          <cell r="B801" t="str">
            <v>18.04.00.00</v>
          </cell>
          <cell r="C801" t="str">
            <v>Tubos e Peças de PVC Roscável</v>
          </cell>
          <cell r="E801" t="str">
            <v/>
          </cell>
          <cell r="F801" t="str">
            <v/>
          </cell>
          <cell r="G801" t="str">
            <v/>
          </cell>
          <cell r="I801" t="str">
            <v/>
          </cell>
        </row>
        <row r="802">
          <cell r="C802" t="str">
            <v/>
          </cell>
          <cell r="E802" t="str">
            <v/>
          </cell>
          <cell r="F802" t="str">
            <v/>
          </cell>
          <cell r="G802" t="str">
            <v/>
          </cell>
          <cell r="I802" t="str">
            <v/>
          </cell>
        </row>
        <row r="803">
          <cell r="B803" t="str">
            <v>18.05.00.00</v>
          </cell>
          <cell r="C803" t="str">
            <v>Tubos e Peças de PVC Coletor de Esgoto</v>
          </cell>
          <cell r="E803" t="str">
            <v/>
          </cell>
          <cell r="F803" t="str">
            <v/>
          </cell>
          <cell r="G803" t="str">
            <v/>
          </cell>
          <cell r="I803" t="str">
            <v/>
          </cell>
        </row>
        <row r="804">
          <cell r="B804" t="str">
            <v>18.05.01.10</v>
          </cell>
          <cell r="C804" t="str">
            <v>Tubo de PVC coletor de esgoto, JEI/JERI, DN 100</v>
          </cell>
          <cell r="D804" t="str">
            <v>m</v>
          </cell>
          <cell r="E804">
            <v>17</v>
          </cell>
          <cell r="F804">
            <v>0</v>
          </cell>
          <cell r="G804">
            <v>0</v>
          </cell>
          <cell r="H804">
            <v>17</v>
          </cell>
          <cell r="I804">
            <v>19.809999999999999</v>
          </cell>
        </row>
        <row r="805">
          <cell r="B805" t="str">
            <v>18.05.01.15</v>
          </cell>
          <cell r="C805" t="str">
            <v>Tubo de PVC coletor de esgoto, JEI/JERI, DN 150</v>
          </cell>
          <cell r="D805" t="str">
            <v>m</v>
          </cell>
          <cell r="E805">
            <v>25.55</v>
          </cell>
          <cell r="F805">
            <v>0</v>
          </cell>
          <cell r="G805">
            <v>0</v>
          </cell>
          <cell r="H805">
            <v>25.55</v>
          </cell>
          <cell r="I805">
            <v>29.77</v>
          </cell>
        </row>
        <row r="806">
          <cell r="B806" t="str">
            <v>18.05.01.20</v>
          </cell>
          <cell r="C806" t="str">
            <v>Tubo de PVC coletor de esgoto, JEI/JERI, DN 200</v>
          </cell>
          <cell r="D806" t="str">
            <v>m</v>
          </cell>
          <cell r="E806">
            <v>43.15</v>
          </cell>
          <cell r="F806">
            <v>0</v>
          </cell>
          <cell r="G806">
            <v>0</v>
          </cell>
          <cell r="H806">
            <v>43.15</v>
          </cell>
          <cell r="I806">
            <v>50.27</v>
          </cell>
        </row>
        <row r="807">
          <cell r="B807" t="str">
            <v>18.05.01.25</v>
          </cell>
          <cell r="C807" t="str">
            <v>Tubo de PVC coletor de esgoto, JEI/JERI, DN 250</v>
          </cell>
          <cell r="D807" t="str">
            <v>m</v>
          </cell>
          <cell r="E807">
            <v>72.589999999999989</v>
          </cell>
          <cell r="F807">
            <v>0</v>
          </cell>
          <cell r="G807">
            <v>0</v>
          </cell>
          <cell r="H807">
            <v>72.589999999999989</v>
          </cell>
          <cell r="I807">
            <v>84.57</v>
          </cell>
        </row>
        <row r="808">
          <cell r="B808" t="str">
            <v>18.05.01.30</v>
          </cell>
          <cell r="C808" t="str">
            <v>Tubo de PVC coletor de esgoto, JEI/JERI, DN 300</v>
          </cell>
          <cell r="D808" t="str">
            <v>m</v>
          </cell>
          <cell r="E808">
            <v>104.57</v>
          </cell>
          <cell r="F808">
            <v>0</v>
          </cell>
          <cell r="G808">
            <v>0</v>
          </cell>
          <cell r="H808">
            <v>104.57</v>
          </cell>
          <cell r="I808">
            <v>121.82</v>
          </cell>
        </row>
        <row r="809">
          <cell r="B809" t="str">
            <v>18.05.01.35</v>
          </cell>
          <cell r="C809" t="str">
            <v>Tubo de PVC coletor de esgoto, JEI/JERI, DN 350</v>
          </cell>
          <cell r="D809" t="str">
            <v>m</v>
          </cell>
          <cell r="E809">
            <v>142.67000000000002</v>
          </cell>
          <cell r="F809">
            <v>0</v>
          </cell>
          <cell r="G809">
            <v>0</v>
          </cell>
          <cell r="H809">
            <v>142.67000000000002</v>
          </cell>
          <cell r="I809">
            <v>166.21</v>
          </cell>
        </row>
        <row r="810">
          <cell r="B810" t="str">
            <v>18.05.01.40</v>
          </cell>
          <cell r="C810" t="str">
            <v>Tubo de PVC coletor de esgoto, JEI/JERI, DN 400</v>
          </cell>
          <cell r="D810" t="str">
            <v>m</v>
          </cell>
          <cell r="E810">
            <v>169.07000000000002</v>
          </cell>
          <cell r="F810">
            <v>0</v>
          </cell>
          <cell r="G810">
            <v>0</v>
          </cell>
          <cell r="H810">
            <v>169.07000000000002</v>
          </cell>
          <cell r="I810">
            <v>196.97</v>
          </cell>
        </row>
        <row r="811">
          <cell r="B811" t="str">
            <v>18.05.02.21</v>
          </cell>
          <cell r="C811" t="str">
            <v>Curva 45º de PVC coletor de esgoto, longa, PB, JE, DN 100</v>
          </cell>
          <cell r="D811" t="str">
            <v>pç</v>
          </cell>
          <cell r="E811">
            <v>26.59</v>
          </cell>
          <cell r="F811">
            <v>0</v>
          </cell>
          <cell r="G811">
            <v>0</v>
          </cell>
          <cell r="H811">
            <v>26.59</v>
          </cell>
          <cell r="I811">
            <v>30.98</v>
          </cell>
        </row>
        <row r="812">
          <cell r="B812" t="str">
            <v>18.05.02.31</v>
          </cell>
          <cell r="C812" t="str">
            <v>Curva 90º de PVC coletor de esgoto, longa, PB, JE, DN 100</v>
          </cell>
          <cell r="D812" t="str">
            <v>pç</v>
          </cell>
          <cell r="E812">
            <v>36.5</v>
          </cell>
          <cell r="F812">
            <v>0</v>
          </cell>
          <cell r="G812">
            <v>0</v>
          </cell>
          <cell r="H812">
            <v>36.5</v>
          </cell>
          <cell r="I812">
            <v>42.52</v>
          </cell>
        </row>
        <row r="813">
          <cell r="B813" t="str">
            <v>18.05.02.32</v>
          </cell>
          <cell r="C813" t="str">
            <v>Curva 90º de PVC coletor de esgoto, longa, PB, JE, DN 150</v>
          </cell>
          <cell r="D813" t="str">
            <v>pç</v>
          </cell>
          <cell r="E813">
            <v>126.7</v>
          </cell>
          <cell r="F813">
            <v>0</v>
          </cell>
          <cell r="G813">
            <v>0</v>
          </cell>
          <cell r="H813">
            <v>126.7</v>
          </cell>
          <cell r="I813">
            <v>147.61000000000001</v>
          </cell>
        </row>
        <row r="814">
          <cell r="B814" t="str">
            <v>18.05.02.33</v>
          </cell>
          <cell r="C814" t="str">
            <v>Curva 90º de PVC coletor de esgoto, longa, PB, JE, DN 200</v>
          </cell>
          <cell r="D814" t="str">
            <v>pç</v>
          </cell>
          <cell r="E814">
            <v>139.69999999999999</v>
          </cell>
          <cell r="F814">
            <v>0</v>
          </cell>
          <cell r="G814">
            <v>0</v>
          </cell>
          <cell r="H814">
            <v>139.69999999999999</v>
          </cell>
          <cell r="I814">
            <v>162.75</v>
          </cell>
        </row>
        <row r="815">
          <cell r="B815" t="str">
            <v>18.05.02.34</v>
          </cell>
          <cell r="C815" t="str">
            <v>Curva 90º de PVC coletor de esgoto, longa, PB, JE, DN 250</v>
          </cell>
          <cell r="D815" t="str">
            <v>pç</v>
          </cell>
          <cell r="E815">
            <v>353.92</v>
          </cell>
          <cell r="F815">
            <v>0</v>
          </cell>
          <cell r="G815">
            <v>0</v>
          </cell>
          <cell r="H815">
            <v>353.92</v>
          </cell>
          <cell r="I815">
            <v>412.32</v>
          </cell>
        </row>
        <row r="816">
          <cell r="B816" t="str">
            <v>18.05.02.35</v>
          </cell>
          <cell r="C816" t="str">
            <v>Curva 90º de PVC coletor de esgoto, longa, PB, JE, DN 300</v>
          </cell>
          <cell r="D816" t="str">
            <v>pç</v>
          </cell>
          <cell r="E816">
            <v>686.58</v>
          </cell>
          <cell r="F816">
            <v>0</v>
          </cell>
          <cell r="G816">
            <v>0</v>
          </cell>
          <cell r="H816">
            <v>686.58</v>
          </cell>
          <cell r="I816">
            <v>799.87</v>
          </cell>
        </row>
        <row r="817">
          <cell r="B817" t="str">
            <v>18.05.07.02</v>
          </cell>
          <cell r="C817" t="str">
            <v>Selim de PVC coletor de esgoto, travas e anel, DN 150 x 100</v>
          </cell>
          <cell r="D817" t="str">
            <v>pç</v>
          </cell>
          <cell r="E817">
            <v>22.28</v>
          </cell>
          <cell r="F817">
            <v>0</v>
          </cell>
          <cell r="G817">
            <v>0</v>
          </cell>
          <cell r="H817">
            <v>22.28</v>
          </cell>
          <cell r="I817">
            <v>25.96</v>
          </cell>
        </row>
        <row r="818">
          <cell r="B818" t="str">
            <v>18.05.07.12</v>
          </cell>
          <cell r="C818" t="str">
            <v>Selim compacto de PVC coletor de esgoto, DN 200 x 100</v>
          </cell>
          <cell r="D818" t="str">
            <v>pç</v>
          </cell>
          <cell r="E818">
            <v>55.97</v>
          </cell>
          <cell r="F818">
            <v>0</v>
          </cell>
          <cell r="G818">
            <v>0</v>
          </cell>
          <cell r="H818">
            <v>55.97</v>
          </cell>
          <cell r="I818">
            <v>65.209999999999994</v>
          </cell>
        </row>
        <row r="819">
          <cell r="B819" t="str">
            <v>18.05.07.13</v>
          </cell>
          <cell r="C819" t="str">
            <v>Selim compacto de PVC coletor de esgoto, DN 250 x 100</v>
          </cell>
          <cell r="D819" t="str">
            <v>pç</v>
          </cell>
          <cell r="E819">
            <v>61.3</v>
          </cell>
          <cell r="F819">
            <v>0</v>
          </cell>
          <cell r="G819">
            <v>0</v>
          </cell>
          <cell r="H819">
            <v>61.3</v>
          </cell>
          <cell r="I819">
            <v>71.41</v>
          </cell>
        </row>
        <row r="820">
          <cell r="B820" t="str">
            <v>18.05.07.14</v>
          </cell>
          <cell r="C820" t="str">
            <v>Selim compacto de PVC coletor de esgoto, DN 300 x 100</v>
          </cell>
          <cell r="D820" t="str">
            <v>pç</v>
          </cell>
          <cell r="E820">
            <v>71.16</v>
          </cell>
          <cell r="F820">
            <v>0</v>
          </cell>
          <cell r="G820">
            <v>0</v>
          </cell>
          <cell r="H820">
            <v>71.16</v>
          </cell>
          <cell r="I820">
            <v>82.9</v>
          </cell>
        </row>
        <row r="821">
          <cell r="B821" t="str">
            <v>18.05.08.15</v>
          </cell>
          <cell r="C821" t="str">
            <v>Kit inspeção tubular de PVC, DN 150 (tubo coletor + curva)</v>
          </cell>
          <cell r="D821" t="str">
            <v>cj</v>
          </cell>
          <cell r="E821">
            <v>160.5</v>
          </cell>
          <cell r="F821">
            <v>0</v>
          </cell>
          <cell r="G821">
            <v>0</v>
          </cell>
          <cell r="H821">
            <v>160.5</v>
          </cell>
          <cell r="I821">
            <v>186.98</v>
          </cell>
        </row>
        <row r="822">
          <cell r="B822" t="str">
            <v>18.05.09.10</v>
          </cell>
          <cell r="C822" t="str">
            <v>Kit TIL de ligação predial de PVC, JE, DN 100x100x100 (tubo coletor+TIL)</v>
          </cell>
          <cell r="D822" t="str">
            <v>cj</v>
          </cell>
          <cell r="E822">
            <v>64.06</v>
          </cell>
          <cell r="F822">
            <v>0</v>
          </cell>
          <cell r="G822">
            <v>0</v>
          </cell>
          <cell r="H822">
            <v>64.06</v>
          </cell>
          <cell r="I822">
            <v>74.63</v>
          </cell>
        </row>
        <row r="823">
          <cell r="I823" t="str">
            <v/>
          </cell>
        </row>
        <row r="824">
          <cell r="B824" t="str">
            <v>18.06.00.00</v>
          </cell>
          <cell r="C824" t="str">
            <v>Tubos e Peças de PVC-O para Esgoto</v>
          </cell>
          <cell r="I824" t="str">
            <v/>
          </cell>
        </row>
        <row r="825">
          <cell r="B825" t="str">
            <v>18.06.01.10</v>
          </cell>
          <cell r="C825" t="str">
            <v>Tubo de PVC-O para esgoto, JEI/JERI, PN 12,5, DN 100</v>
          </cell>
          <cell r="D825" t="str">
            <v>m</v>
          </cell>
          <cell r="E825">
            <v>30.57</v>
          </cell>
          <cell r="F825">
            <v>0</v>
          </cell>
          <cell r="G825">
            <v>0</v>
          </cell>
          <cell r="H825">
            <v>30.57</v>
          </cell>
          <cell r="I825">
            <v>35.61</v>
          </cell>
        </row>
        <row r="826">
          <cell r="B826" t="str">
            <v>18.06.01.15</v>
          </cell>
          <cell r="C826" t="str">
            <v>Tubo de PVC-O para esgoto, JEI/JERI, PN 12,5, DN 150</v>
          </cell>
          <cell r="D826" t="str">
            <v>m</v>
          </cell>
          <cell r="E826">
            <v>62.04</v>
          </cell>
          <cell r="F826">
            <v>0</v>
          </cell>
          <cell r="G826">
            <v>0</v>
          </cell>
          <cell r="H826">
            <v>62.04</v>
          </cell>
          <cell r="I826">
            <v>72.28</v>
          </cell>
        </row>
        <row r="827">
          <cell r="B827" t="str">
            <v>18.06.01.20</v>
          </cell>
          <cell r="C827" t="str">
            <v>Tubo de PVC-O para esgoto, JEI/JERI, PN 12,5, DN 200</v>
          </cell>
          <cell r="D827" t="str">
            <v>m</v>
          </cell>
          <cell r="E827">
            <v>105.8</v>
          </cell>
          <cell r="F827">
            <v>0</v>
          </cell>
          <cell r="G827">
            <v>0</v>
          </cell>
          <cell r="H827">
            <v>105.8</v>
          </cell>
          <cell r="I827">
            <v>123.26</v>
          </cell>
        </row>
        <row r="828">
          <cell r="B828" t="str">
            <v>18.06.01.25</v>
          </cell>
          <cell r="C828" t="str">
            <v>Tubo de PVC-O para esgoto, JEI/JERI, PN 12,5, DN 250</v>
          </cell>
          <cell r="D828" t="str">
            <v>m</v>
          </cell>
          <cell r="E828">
            <v>160.77000000000001</v>
          </cell>
          <cell r="F828">
            <v>0</v>
          </cell>
          <cell r="G828">
            <v>0</v>
          </cell>
          <cell r="H828">
            <v>160.77000000000001</v>
          </cell>
          <cell r="I828">
            <v>187.3</v>
          </cell>
        </row>
        <row r="829">
          <cell r="B829" t="str">
            <v>18.06.01.30</v>
          </cell>
          <cell r="C829" t="str">
            <v>Tubo de PVC-O para esgoto, JEI/JERI, PN 12,5, DN 300</v>
          </cell>
          <cell r="D829" t="str">
            <v>m</v>
          </cell>
          <cell r="E829">
            <v>228.19</v>
          </cell>
          <cell r="F829">
            <v>0</v>
          </cell>
          <cell r="G829">
            <v>0</v>
          </cell>
          <cell r="H829">
            <v>228.19</v>
          </cell>
          <cell r="I829">
            <v>265.83999999999997</v>
          </cell>
        </row>
        <row r="830">
          <cell r="B830" t="str">
            <v>18.06.02.10</v>
          </cell>
          <cell r="C830" t="str">
            <v>Tubo de PVC-O para esgoto, JEI/JERI, PN 16, DN 100</v>
          </cell>
          <cell r="D830" t="str">
            <v>m</v>
          </cell>
          <cell r="E830">
            <v>87.26</v>
          </cell>
          <cell r="F830">
            <v>0</v>
          </cell>
          <cell r="G830">
            <v>0</v>
          </cell>
          <cell r="H830">
            <v>87.26</v>
          </cell>
          <cell r="I830">
            <v>101.66</v>
          </cell>
        </row>
        <row r="831">
          <cell r="B831" t="str">
            <v>18.06.02.15</v>
          </cell>
          <cell r="C831" t="str">
            <v>Tubo de PVC-O para esgoto, JEI/JERI, PN 16, DN 150</v>
          </cell>
          <cell r="D831" t="str">
            <v>m</v>
          </cell>
          <cell r="E831">
            <v>185.27</v>
          </cell>
          <cell r="F831">
            <v>0</v>
          </cell>
          <cell r="G831">
            <v>0</v>
          </cell>
          <cell r="H831">
            <v>185.27</v>
          </cell>
          <cell r="I831">
            <v>215.84</v>
          </cell>
        </row>
        <row r="832">
          <cell r="B832" t="str">
            <v>18.06.02.20</v>
          </cell>
          <cell r="C832" t="str">
            <v>Tubo de PVC-O para esgoto, JEI/JERI, PN 16, DN 200</v>
          </cell>
          <cell r="D832" t="str">
            <v>m</v>
          </cell>
          <cell r="E832">
            <v>242.47</v>
          </cell>
          <cell r="F832">
            <v>0</v>
          </cell>
          <cell r="G832">
            <v>0</v>
          </cell>
          <cell r="H832">
            <v>242.47</v>
          </cell>
          <cell r="I832">
            <v>282.48</v>
          </cell>
        </row>
        <row r="833">
          <cell r="B833" t="str">
            <v>18.06.02.25</v>
          </cell>
          <cell r="C833" t="str">
            <v>Tubo de PVC-O para esgoto, JEI/JERI, PN 16, DN 250</v>
          </cell>
          <cell r="D833" t="str">
            <v>m</v>
          </cell>
          <cell r="E833">
            <v>385.16</v>
          </cell>
          <cell r="F833">
            <v>0</v>
          </cell>
          <cell r="G833">
            <v>0</v>
          </cell>
          <cell r="H833">
            <v>385.16</v>
          </cell>
          <cell r="I833">
            <v>448.71</v>
          </cell>
        </row>
        <row r="834">
          <cell r="B834" t="str">
            <v>18.06.02.30</v>
          </cell>
          <cell r="C834" t="str">
            <v>Tubo de PVC-O para esgoto, JEI/JERI, PN 16, DN 300</v>
          </cell>
          <cell r="D834" t="str">
            <v>m</v>
          </cell>
          <cell r="E834">
            <v>480.63</v>
          </cell>
          <cell r="F834">
            <v>0</v>
          </cell>
          <cell r="G834">
            <v>0</v>
          </cell>
          <cell r="H834">
            <v>480.63</v>
          </cell>
          <cell r="I834">
            <v>559.92999999999995</v>
          </cell>
        </row>
        <row r="835">
          <cell r="I835" t="str">
            <v/>
          </cell>
        </row>
        <row r="836">
          <cell r="B836" t="str">
            <v>18.07.00.00</v>
          </cell>
          <cell r="C836" t="str">
            <v>Tubos e Peças de PVC-O para Água</v>
          </cell>
          <cell r="I836" t="str">
            <v/>
          </cell>
        </row>
        <row r="837">
          <cell r="B837" t="str">
            <v>18.07.01.15</v>
          </cell>
          <cell r="C837" t="str">
            <v>Tubo ponta e bolsa JEI PVC-O classe 12,5 DN 150 com anel para água</v>
          </cell>
          <cell r="D837" t="str">
            <v>m</v>
          </cell>
          <cell r="E837">
            <v>66.400000000000006</v>
          </cell>
          <cell r="F837">
            <v>0</v>
          </cell>
          <cell r="G837">
            <v>0</v>
          </cell>
          <cell r="H837">
            <v>66.400000000000006</v>
          </cell>
          <cell r="I837">
            <v>77.36</v>
          </cell>
        </row>
        <row r="838">
          <cell r="B838" t="str">
            <v>18.07.01.20</v>
          </cell>
          <cell r="C838" t="str">
            <v>Tubo ponta e bolsa JEI PVC-O classe 12,5 DN 200 com anel para água</v>
          </cell>
          <cell r="D838" t="str">
            <v>m</v>
          </cell>
          <cell r="E838">
            <v>108.15</v>
          </cell>
          <cell r="F838">
            <v>0</v>
          </cell>
          <cell r="G838">
            <v>0</v>
          </cell>
          <cell r="H838">
            <v>108.15</v>
          </cell>
          <cell r="I838">
            <v>125.99</v>
          </cell>
        </row>
        <row r="839">
          <cell r="B839" t="str">
            <v>18.07.01.25</v>
          </cell>
          <cell r="C839" t="str">
            <v>Tubo ponta e bolsa JEI PVC-O classe 12,5 DN 250 com anel para água</v>
          </cell>
          <cell r="D839" t="str">
            <v>m</v>
          </cell>
          <cell r="E839">
            <v>170.78</v>
          </cell>
          <cell r="F839">
            <v>0</v>
          </cell>
          <cell r="G839">
            <v>0</v>
          </cell>
          <cell r="H839">
            <v>170.78</v>
          </cell>
          <cell r="I839">
            <v>198.96</v>
          </cell>
        </row>
        <row r="840">
          <cell r="B840" t="str">
            <v>18.07.01.30</v>
          </cell>
          <cell r="C840" t="str">
            <v>Tubo ponta e bolsa JEI PVC-O classe 12,5 DN 300 com anel para água</v>
          </cell>
          <cell r="D840" t="str">
            <v>m</v>
          </cell>
          <cell r="E840">
            <v>253.92</v>
          </cell>
          <cell r="F840">
            <v>0</v>
          </cell>
          <cell r="G840">
            <v>0</v>
          </cell>
          <cell r="H840">
            <v>253.92</v>
          </cell>
          <cell r="I840">
            <v>295.82</v>
          </cell>
        </row>
        <row r="841">
          <cell r="B841" t="str">
            <v>18.07.02.15</v>
          </cell>
          <cell r="C841" t="str">
            <v>Tubo ponta e bolsa JEI PVC-O classe 16 DN 150 com anel para água</v>
          </cell>
          <cell r="D841" t="str">
            <v>m</v>
          </cell>
          <cell r="E841">
            <v>193.43</v>
          </cell>
          <cell r="F841">
            <v>0</v>
          </cell>
          <cell r="G841">
            <v>0</v>
          </cell>
          <cell r="H841">
            <v>193.43</v>
          </cell>
          <cell r="I841">
            <v>225.35</v>
          </cell>
        </row>
        <row r="842">
          <cell r="B842" t="str">
            <v>18.07.02.20</v>
          </cell>
          <cell r="C842" t="str">
            <v>Tubo ponta e bolsa JEI PVC-O classe 16 DN 200 com anel para água</v>
          </cell>
          <cell r="D842" t="str">
            <v>m</v>
          </cell>
          <cell r="E842">
            <v>249.55</v>
          </cell>
          <cell r="F842">
            <v>0</v>
          </cell>
          <cell r="G842">
            <v>0</v>
          </cell>
          <cell r="H842">
            <v>249.55</v>
          </cell>
          <cell r="I842">
            <v>290.73</v>
          </cell>
        </row>
        <row r="843">
          <cell r="B843" t="str">
            <v>18.07.02.25</v>
          </cell>
          <cell r="C843" t="str">
            <v>Tubo ponta e bolsa JEI PVC-O classe 16 DN 250 com anel para água</v>
          </cell>
          <cell r="D843" t="str">
            <v>m</v>
          </cell>
          <cell r="E843">
            <v>315.2</v>
          </cell>
          <cell r="F843">
            <v>0</v>
          </cell>
          <cell r="G843">
            <v>0</v>
          </cell>
          <cell r="H843">
            <v>315.2</v>
          </cell>
          <cell r="I843">
            <v>367.21</v>
          </cell>
        </row>
        <row r="844">
          <cell r="B844" t="str">
            <v>18.07.02.30</v>
          </cell>
          <cell r="C844" t="str">
            <v>Tubo ponta e bolsa JEI PVC-O classe 16 DN 300 com anel para água</v>
          </cell>
          <cell r="D844" t="str">
            <v>m</v>
          </cell>
          <cell r="E844">
            <v>420.23</v>
          </cell>
          <cell r="F844">
            <v>0</v>
          </cell>
          <cell r="G844">
            <v>0</v>
          </cell>
          <cell r="H844">
            <v>420.23</v>
          </cell>
          <cell r="I844">
            <v>489.57</v>
          </cell>
        </row>
        <row r="845">
          <cell r="I845" t="str">
            <v/>
          </cell>
        </row>
        <row r="846">
          <cell r="B846" t="str">
            <v>18.10.00.00</v>
          </cell>
          <cell r="C846" t="str">
            <v>Tubos e Peças Pré-moldadas de Concreto</v>
          </cell>
          <cell r="F846" t="str">
            <v>USE "COLAR VALOR" NAS CÉLULAS</v>
          </cell>
          <cell r="I846" t="str">
            <v/>
          </cell>
        </row>
        <row r="847">
          <cell r="B847" t="str">
            <v>18.10.01.04</v>
          </cell>
          <cell r="C847" t="str">
            <v>Tubo de concreto, EA2, PB, JE, anel de borracha, DN 400</v>
          </cell>
          <cell r="D847" t="str">
            <v>m</v>
          </cell>
          <cell r="E847">
            <v>159.51999999999998</v>
          </cell>
          <cell r="F847">
            <v>0</v>
          </cell>
          <cell r="G847">
            <v>0</v>
          </cell>
          <cell r="H847">
            <v>159.51999999999998</v>
          </cell>
          <cell r="I847">
            <v>185.84</v>
          </cell>
        </row>
        <row r="848">
          <cell r="B848" t="str">
            <v>18.10.01.05</v>
          </cell>
          <cell r="C848" t="str">
            <v>Tubo de concreto, EA2, PB, JE, anel de borracha, DN 500</v>
          </cell>
          <cell r="D848" t="str">
            <v>m</v>
          </cell>
          <cell r="E848">
            <v>202.86999999999998</v>
          </cell>
          <cell r="F848">
            <v>0</v>
          </cell>
          <cell r="G848">
            <v>0</v>
          </cell>
          <cell r="H848">
            <v>202.86999999999998</v>
          </cell>
          <cell r="I848">
            <v>236.34</v>
          </cell>
        </row>
        <row r="849">
          <cell r="B849" t="str">
            <v>18.10.01.06</v>
          </cell>
          <cell r="C849" t="str">
            <v>Tubo de concreto, EA2, PB, JE, anel de borracha, DN 600</v>
          </cell>
          <cell r="D849" t="str">
            <v>m</v>
          </cell>
          <cell r="E849">
            <v>266.98</v>
          </cell>
          <cell r="F849">
            <v>0</v>
          </cell>
          <cell r="G849">
            <v>0</v>
          </cell>
          <cell r="H849">
            <v>266.98</v>
          </cell>
          <cell r="I849">
            <v>311.02999999999997</v>
          </cell>
        </row>
        <row r="850">
          <cell r="B850" t="str">
            <v>18.10.01.07</v>
          </cell>
          <cell r="C850" t="str">
            <v>Tubo de concreto, EA2, PB, JE, anel de borracha, DN 700</v>
          </cell>
          <cell r="D850" t="str">
            <v>m</v>
          </cell>
          <cell r="E850">
            <v>305.90999999999997</v>
          </cell>
          <cell r="F850">
            <v>0</v>
          </cell>
          <cell r="G850">
            <v>0</v>
          </cell>
          <cell r="H850">
            <v>305.90999999999997</v>
          </cell>
          <cell r="I850">
            <v>356.39</v>
          </cell>
        </row>
        <row r="851">
          <cell r="B851" t="str">
            <v>18.10.01.08</v>
          </cell>
          <cell r="C851" t="str">
            <v>Tubo de concreto, EA2, PB, JE, anel de borracha, DN 800</v>
          </cell>
          <cell r="D851" t="str">
            <v>m</v>
          </cell>
          <cell r="E851">
            <v>380.7</v>
          </cell>
          <cell r="F851">
            <v>0</v>
          </cell>
          <cell r="G851">
            <v>0</v>
          </cell>
          <cell r="H851">
            <v>380.7</v>
          </cell>
          <cell r="I851">
            <v>443.52</v>
          </cell>
        </row>
        <row r="852">
          <cell r="B852" t="str">
            <v>18.10.01.09</v>
          </cell>
          <cell r="C852" t="str">
            <v>Tubo de concreto, EA2, PB, JE, anel de borracha, DN 900</v>
          </cell>
          <cell r="D852" t="str">
            <v>m</v>
          </cell>
          <cell r="E852">
            <v>478.39</v>
          </cell>
          <cell r="F852">
            <v>0</v>
          </cell>
          <cell r="G852">
            <v>0</v>
          </cell>
          <cell r="H852">
            <v>478.39</v>
          </cell>
          <cell r="I852">
            <v>557.32000000000005</v>
          </cell>
        </row>
        <row r="853">
          <cell r="B853" t="str">
            <v>18.10.01.10</v>
          </cell>
          <cell r="C853" t="str">
            <v>Tubo de concreto, EA2, PB, JE, anel de borracha, DN 1000</v>
          </cell>
          <cell r="D853" t="str">
            <v>m</v>
          </cell>
          <cell r="E853">
            <v>534.29999999999995</v>
          </cell>
          <cell r="F853">
            <v>0</v>
          </cell>
          <cell r="G853">
            <v>0</v>
          </cell>
          <cell r="H853">
            <v>534.29999999999995</v>
          </cell>
          <cell r="I853">
            <v>622.46</v>
          </cell>
        </row>
        <row r="854">
          <cell r="B854" t="str">
            <v>18.10.01.12</v>
          </cell>
          <cell r="C854" t="str">
            <v>Tubo de concreto, EA2, PB, JE, anel de borracha, DN 1200</v>
          </cell>
          <cell r="D854" t="str">
            <v>m</v>
          </cell>
          <cell r="E854">
            <v>886.11999999999989</v>
          </cell>
          <cell r="F854">
            <v>0</v>
          </cell>
          <cell r="G854">
            <v>0</v>
          </cell>
          <cell r="H854">
            <v>886.11999999999989</v>
          </cell>
          <cell r="I854">
            <v>1032.33</v>
          </cell>
        </row>
        <row r="855">
          <cell r="B855" t="str">
            <v>18.10.01.15</v>
          </cell>
          <cell r="C855" t="str">
            <v>Tubo de concreto, EA2, PB, JE, anel de borracha, DN 1500</v>
          </cell>
          <cell r="D855" t="str">
            <v>m</v>
          </cell>
          <cell r="E855">
            <v>1325.94</v>
          </cell>
          <cell r="F855">
            <v>0</v>
          </cell>
          <cell r="G855">
            <v>0</v>
          </cell>
          <cell r="H855">
            <v>1325.94</v>
          </cell>
          <cell r="I855">
            <v>1544.72</v>
          </cell>
        </row>
        <row r="856">
          <cell r="B856" t="str">
            <v>18.10.01.45</v>
          </cell>
          <cell r="C856" t="str">
            <v>Tubo de concreto, EA4, PB, JE, anel de borracha, DN 1500</v>
          </cell>
          <cell r="D856" t="str">
            <v>m</v>
          </cell>
          <cell r="E856">
            <v>1460.94</v>
          </cell>
          <cell r="F856">
            <v>0</v>
          </cell>
          <cell r="G856">
            <v>0</v>
          </cell>
          <cell r="H856">
            <v>1460.94</v>
          </cell>
          <cell r="I856">
            <v>1702</v>
          </cell>
        </row>
        <row r="857">
          <cell r="B857" t="str">
            <v>18.10.01.55</v>
          </cell>
          <cell r="C857" t="str">
            <v>Tubo de concreto, EA4, PB, JE, anel de borracha, DN 2000</v>
          </cell>
          <cell r="D857" t="str">
            <v>m</v>
          </cell>
          <cell r="E857">
            <v>3328.5</v>
          </cell>
          <cell r="F857">
            <v>0</v>
          </cell>
          <cell r="G857">
            <v>0</v>
          </cell>
          <cell r="H857">
            <v>3328.5</v>
          </cell>
          <cell r="I857">
            <v>3877.7</v>
          </cell>
        </row>
        <row r="858">
          <cell r="B858" t="str">
            <v>18.10.02.01</v>
          </cell>
          <cell r="C858" t="str">
            <v>Anel prolongador p/ caixa de calçada, DN 400, h=10 cm - GEM 12975</v>
          </cell>
          <cell r="D858" t="str">
            <v>pç</v>
          </cell>
          <cell r="E858">
            <v>50.33</v>
          </cell>
          <cell r="F858">
            <v>0</v>
          </cell>
          <cell r="G858">
            <v>0</v>
          </cell>
          <cell r="H858">
            <v>50.33</v>
          </cell>
          <cell r="I858">
            <v>58.63</v>
          </cell>
        </row>
        <row r="859">
          <cell r="B859" t="str">
            <v>18.10.02.02</v>
          </cell>
          <cell r="C859" t="str">
            <v>Anel prolongador p/ caixa de calçada, DN 400, h=15 cm - GEM 12976</v>
          </cell>
          <cell r="D859" t="str">
            <v>pç</v>
          </cell>
          <cell r="E859">
            <v>57.43</v>
          </cell>
          <cell r="F859">
            <v>0</v>
          </cell>
          <cell r="G859">
            <v>0</v>
          </cell>
          <cell r="H859">
            <v>57.43</v>
          </cell>
          <cell r="I859">
            <v>66.91</v>
          </cell>
        </row>
        <row r="860">
          <cell r="B860" t="str">
            <v>18.10.02.03</v>
          </cell>
          <cell r="C860" t="str">
            <v>Anel prolongador p/ caixa de calçada, DN 400, h=20 cm - GEM 12751</v>
          </cell>
          <cell r="D860" t="str">
            <v>pç</v>
          </cell>
          <cell r="E860">
            <v>64.150000000000006</v>
          </cell>
          <cell r="F860">
            <v>0</v>
          </cell>
          <cell r="G860">
            <v>0</v>
          </cell>
          <cell r="H860">
            <v>64.150000000000006</v>
          </cell>
          <cell r="I860">
            <v>74.73</v>
          </cell>
        </row>
        <row r="861">
          <cell r="B861" t="str">
            <v>18.10.03.01</v>
          </cell>
          <cell r="C861" t="str">
            <v>Anel p/ PV tipo "N" e "S", PB, JE, anel de borracha, DN 600, h=10 cm - GEM 7738</v>
          </cell>
          <cell r="D861" t="str">
            <v>pç</v>
          </cell>
          <cell r="E861">
            <v>125.64</v>
          </cell>
          <cell r="F861">
            <v>0</v>
          </cell>
          <cell r="G861">
            <v>0</v>
          </cell>
          <cell r="H861">
            <v>125.64</v>
          </cell>
          <cell r="I861">
            <v>146.37</v>
          </cell>
        </row>
        <row r="862">
          <cell r="B862" t="str">
            <v>18.10.03.02</v>
          </cell>
          <cell r="C862" t="str">
            <v>Anel p/ PV tipo "N" e "S", PB, JE, anel de borracha, DN 600, h=15 cm - GEM 7739</v>
          </cell>
          <cell r="D862" t="str">
            <v>pç</v>
          </cell>
          <cell r="E862">
            <v>163.78</v>
          </cell>
          <cell r="F862">
            <v>0</v>
          </cell>
          <cell r="G862">
            <v>0</v>
          </cell>
          <cell r="H862">
            <v>163.78</v>
          </cell>
          <cell r="I862">
            <v>190.8</v>
          </cell>
        </row>
        <row r="863">
          <cell r="B863" t="str">
            <v>18.10.03.03</v>
          </cell>
          <cell r="C863" t="str">
            <v>Anel p/ PV tipo "P", PB, JE, anel de borracha, DN 600, h=20 cm - GEM 7740</v>
          </cell>
          <cell r="D863" t="str">
            <v>pç</v>
          </cell>
          <cell r="E863">
            <v>174.63000000000002</v>
          </cell>
          <cell r="F863">
            <v>0</v>
          </cell>
          <cell r="G863">
            <v>0</v>
          </cell>
          <cell r="H863">
            <v>174.63000000000002</v>
          </cell>
          <cell r="I863">
            <v>203.44</v>
          </cell>
        </row>
        <row r="864">
          <cell r="B864" t="str">
            <v>18.10.03.04</v>
          </cell>
          <cell r="C864" t="str">
            <v>Anel p/ PV tipo "P", PB, JE, anel de borracha, DN 600, h=50 cm - GEM 13090</v>
          </cell>
          <cell r="D864" t="str">
            <v>pç</v>
          </cell>
          <cell r="E864">
            <v>276.70999999999998</v>
          </cell>
          <cell r="F864">
            <v>0</v>
          </cell>
          <cell r="G864">
            <v>0</v>
          </cell>
          <cell r="H864">
            <v>276.70999999999998</v>
          </cell>
          <cell r="I864">
            <v>322.37</v>
          </cell>
        </row>
        <row r="865">
          <cell r="B865" t="str">
            <v>18.10.03.05</v>
          </cell>
          <cell r="C865" t="str">
            <v>Anel p/ PV tipo "P", PB, JE, anel de borracha, DN 600, h=75 cm - GEM 102887</v>
          </cell>
          <cell r="D865" t="str">
            <v>pç</v>
          </cell>
          <cell r="E865">
            <v>339.32999999999993</v>
          </cell>
          <cell r="F865">
            <v>0</v>
          </cell>
          <cell r="G865">
            <v>0</v>
          </cell>
          <cell r="H865">
            <v>339.32999999999993</v>
          </cell>
          <cell r="I865">
            <v>395.32</v>
          </cell>
        </row>
        <row r="866">
          <cell r="B866" t="str">
            <v>18.10.03.06</v>
          </cell>
          <cell r="C866" t="str">
            <v>Anel p/ PV tipo "P", PB, JE, anel de borracha, DN 600, h=100 cm - GEM 7741</v>
          </cell>
          <cell r="D866" t="str">
            <v>pç</v>
          </cell>
          <cell r="E866">
            <v>385.98</v>
          </cell>
          <cell r="F866">
            <v>0</v>
          </cell>
          <cell r="G866">
            <v>0</v>
          </cell>
          <cell r="H866">
            <v>385.98</v>
          </cell>
          <cell r="I866">
            <v>449.67</v>
          </cell>
        </row>
        <row r="867">
          <cell r="B867" t="str">
            <v>18.10.03.07</v>
          </cell>
          <cell r="C867" t="str">
            <v>Fundo de PV tipo "P", JE, DN 600, h=50 cm - GEM 13913</v>
          </cell>
          <cell r="D867" t="str">
            <v>pç</v>
          </cell>
          <cell r="E867">
            <v>362.81</v>
          </cell>
          <cell r="F867">
            <v>0</v>
          </cell>
          <cell r="G867">
            <v>0</v>
          </cell>
          <cell r="H867">
            <v>362.81</v>
          </cell>
          <cell r="I867">
            <v>422.67</v>
          </cell>
        </row>
        <row r="868">
          <cell r="B868" t="str">
            <v>18.10.04.01</v>
          </cell>
          <cell r="C868" t="str">
            <v>Anel p/ PV tipo "N", PB, JE, anel de borracha, DN 1000, h=20 cm - GEM 14111</v>
          </cell>
          <cell r="D868" t="str">
            <v>pç</v>
          </cell>
          <cell r="E868">
            <v>403.62000000000006</v>
          </cell>
          <cell r="F868">
            <v>0</v>
          </cell>
          <cell r="G868">
            <v>0</v>
          </cell>
          <cell r="H868">
            <v>403.62000000000006</v>
          </cell>
          <cell r="I868">
            <v>470.22</v>
          </cell>
        </row>
        <row r="869">
          <cell r="B869" t="str">
            <v>18.10.04.02</v>
          </cell>
          <cell r="C869" t="str">
            <v>Anel p/ PV tipo "N", PB, JE, anel de borracha, DN 1000, h=50 cm - GEM 14112</v>
          </cell>
          <cell r="D869" t="str">
            <v>pç</v>
          </cell>
          <cell r="E869">
            <v>611.24</v>
          </cell>
          <cell r="F869">
            <v>0</v>
          </cell>
          <cell r="G869">
            <v>0</v>
          </cell>
          <cell r="H869">
            <v>611.24</v>
          </cell>
          <cell r="I869">
            <v>712.09</v>
          </cell>
        </row>
        <row r="870">
          <cell r="B870" t="str">
            <v>18.10.04.03</v>
          </cell>
          <cell r="C870" t="str">
            <v>Anel p/ PV tipo "N", PB, JE, anel de borracha, DN 1000, h=75 cm - GEM 14113</v>
          </cell>
          <cell r="D870" t="str">
            <v>pç</v>
          </cell>
          <cell r="E870">
            <v>726.92000000000007</v>
          </cell>
          <cell r="F870">
            <v>0</v>
          </cell>
          <cell r="G870">
            <v>0</v>
          </cell>
          <cell r="H870">
            <v>726.92000000000007</v>
          </cell>
          <cell r="I870">
            <v>846.86</v>
          </cell>
        </row>
        <row r="871">
          <cell r="B871" t="str">
            <v>18.10.04.04</v>
          </cell>
          <cell r="C871" t="str">
            <v>Anel p/ PV tipo "N", PB, JE, anel de borracha, DN 1000, h=100 cm</v>
          </cell>
          <cell r="D871" t="str">
            <v>pç</v>
          </cell>
          <cell r="E871">
            <v>1046</v>
          </cell>
          <cell r="F871">
            <v>0</v>
          </cell>
          <cell r="G871">
            <v>0</v>
          </cell>
          <cell r="H871">
            <v>1046</v>
          </cell>
          <cell r="I871">
            <v>1218.5899999999999</v>
          </cell>
        </row>
        <row r="872">
          <cell r="B872" t="str">
            <v>18.10.04.05</v>
          </cell>
          <cell r="C872" t="str">
            <v>Fundo de PV tipo "N", JE, DN 1000, h=75 cm - GEM 12979</v>
          </cell>
          <cell r="D872" t="str">
            <v>pç</v>
          </cell>
          <cell r="E872">
            <v>1021.32</v>
          </cell>
          <cell r="F872">
            <v>0</v>
          </cell>
          <cell r="G872">
            <v>0</v>
          </cell>
          <cell r="H872">
            <v>1021.32</v>
          </cell>
          <cell r="I872">
            <v>1189.8399999999999</v>
          </cell>
        </row>
        <row r="873">
          <cell r="B873" t="str">
            <v>18.10.04.11</v>
          </cell>
          <cell r="C873" t="str">
            <v>Anel p/ PV tipo "S", PB, JE, anel de borracha, DN 1200, h=20 cm - GEM 12701</v>
          </cell>
          <cell r="D873" t="str">
            <v>pç</v>
          </cell>
          <cell r="E873">
            <v>489.95</v>
          </cell>
          <cell r="F873">
            <v>0</v>
          </cell>
          <cell r="G873">
            <v>0</v>
          </cell>
          <cell r="H873">
            <v>489.95</v>
          </cell>
          <cell r="I873">
            <v>570.79</v>
          </cell>
        </row>
        <row r="874">
          <cell r="B874" t="str">
            <v>18.10.04.12</v>
          </cell>
          <cell r="C874" t="str">
            <v>Anel p/ PV tipo "S", PB, JE, anel de borracha, DN 1200, h=50 cm - GEM 12702</v>
          </cell>
          <cell r="D874" t="str">
            <v>pç</v>
          </cell>
          <cell r="E874">
            <v>863.73</v>
          </cell>
          <cell r="F874">
            <v>0</v>
          </cell>
          <cell r="G874">
            <v>0</v>
          </cell>
          <cell r="H874">
            <v>863.73</v>
          </cell>
          <cell r="I874">
            <v>1006.25</v>
          </cell>
        </row>
        <row r="875">
          <cell r="B875" t="str">
            <v>18.10.04.13</v>
          </cell>
          <cell r="C875" t="str">
            <v>Anel p/ PV tipo "S", PB, JE, anel de borracha, DN 1200, h=75 cm - GEM 12703</v>
          </cell>
          <cell r="D875" t="str">
            <v>pç</v>
          </cell>
          <cell r="E875">
            <v>1117</v>
          </cell>
          <cell r="F875">
            <v>0</v>
          </cell>
          <cell r="G875">
            <v>0</v>
          </cell>
          <cell r="H875">
            <v>1117</v>
          </cell>
          <cell r="I875">
            <v>1301.31</v>
          </cell>
        </row>
        <row r="876">
          <cell r="B876" t="str">
            <v>18.10.04.14</v>
          </cell>
          <cell r="C876" t="str">
            <v>Anel p/ PV tipo "S", PB, JE, anel de borracha, DN 1200, h=100 cm - GEM 12700</v>
          </cell>
          <cell r="D876" t="str">
            <v>pç</v>
          </cell>
          <cell r="E876">
            <v>1425</v>
          </cell>
          <cell r="F876">
            <v>0</v>
          </cell>
          <cell r="G876">
            <v>0</v>
          </cell>
          <cell r="H876">
            <v>1425</v>
          </cell>
          <cell r="I876">
            <v>1660.13</v>
          </cell>
        </row>
        <row r="877">
          <cell r="B877" t="str">
            <v>18.10.04.15</v>
          </cell>
          <cell r="C877" t="str">
            <v>Fundo de PV tipo "S", JE, DN 1200, h=110 cm - GEM 12987</v>
          </cell>
          <cell r="D877" t="str">
            <v>pç</v>
          </cell>
          <cell r="E877">
            <v>1915.11</v>
          </cell>
          <cell r="F877">
            <v>0</v>
          </cell>
          <cell r="G877">
            <v>0</v>
          </cell>
          <cell r="H877">
            <v>1915.11</v>
          </cell>
          <cell r="I877">
            <v>2231.1</v>
          </cell>
        </row>
        <row r="878">
          <cell r="B878" t="str">
            <v>18.10.05.01</v>
          </cell>
          <cell r="C878" t="str">
            <v>Cone concêntrico com  tampa, PB, JE, anel borracha, DN 300 x 600, h = 50cm - GEM 7795</v>
          </cell>
          <cell r="D878" t="str">
            <v>pç</v>
          </cell>
          <cell r="E878">
            <v>511.83</v>
          </cell>
          <cell r="F878">
            <v>0</v>
          </cell>
          <cell r="G878">
            <v>0</v>
          </cell>
          <cell r="H878">
            <v>511.83</v>
          </cell>
          <cell r="I878">
            <v>596.28</v>
          </cell>
        </row>
        <row r="879">
          <cell r="B879" t="str">
            <v>18.10.05.02</v>
          </cell>
          <cell r="C879" t="str">
            <v>Cone excêntrico, PB, JE, anel de borracha, DN 1000 x 600, h = 100cm - GEM 13024</v>
          </cell>
          <cell r="D879" t="str">
            <v>pç</v>
          </cell>
          <cell r="E879">
            <v>771.87</v>
          </cell>
          <cell r="F879">
            <v>0</v>
          </cell>
          <cell r="G879">
            <v>0</v>
          </cell>
          <cell r="H879">
            <v>771.87</v>
          </cell>
          <cell r="I879">
            <v>899.23</v>
          </cell>
        </row>
        <row r="880">
          <cell r="B880" t="str">
            <v>18.10.05.03</v>
          </cell>
          <cell r="C880" t="str">
            <v>Cone excêntrico, PB, JE, anel de borracha, DN 1200 x 600, h = 100cm - GEM 12690</v>
          </cell>
          <cell r="D880" t="str">
            <v>pç</v>
          </cell>
          <cell r="E880">
            <v>1259.6300000000001</v>
          </cell>
          <cell r="F880">
            <v>0</v>
          </cell>
          <cell r="G880">
            <v>0</v>
          </cell>
          <cell r="H880">
            <v>1259.6300000000001</v>
          </cell>
          <cell r="I880">
            <v>1467.47</v>
          </cell>
        </row>
        <row r="881">
          <cell r="B881" t="str">
            <v>18.10.06.01</v>
          </cell>
          <cell r="C881" t="str">
            <v>Laje excêntrica, junta elástica, DN 1000/DE 1200, Ø interno = 600 mm - GEM 7804</v>
          </cell>
          <cell r="D881" t="str">
            <v>pç</v>
          </cell>
          <cell r="E881">
            <v>623.52999999999986</v>
          </cell>
          <cell r="F881">
            <v>0</v>
          </cell>
          <cell r="G881">
            <v>0</v>
          </cell>
          <cell r="H881">
            <v>623.52999999999986</v>
          </cell>
          <cell r="I881">
            <v>726.41</v>
          </cell>
        </row>
        <row r="882">
          <cell r="B882" t="str">
            <v>18.10.06.02</v>
          </cell>
          <cell r="C882" t="str">
            <v>Laje excêntrica, junta elástica, DN 1200/DE 1400, Ø interno = 600 mm - GEM 7805</v>
          </cell>
          <cell r="D882" t="str">
            <v>pç</v>
          </cell>
          <cell r="E882">
            <v>854.4799999999999</v>
          </cell>
          <cell r="F882">
            <v>0</v>
          </cell>
          <cell r="G882">
            <v>0</v>
          </cell>
          <cell r="H882">
            <v>854.4799999999999</v>
          </cell>
          <cell r="I882">
            <v>995.47</v>
          </cell>
        </row>
        <row r="883">
          <cell r="B883" t="str">
            <v>18.10.07.01</v>
          </cell>
          <cell r="C883" t="str">
            <v>Caixa de calçada com tampa e anel de borracha bilabial, DN 400, h=70 cm - GEM 100854</v>
          </cell>
          <cell r="D883" t="str">
            <v>pç</v>
          </cell>
          <cell r="E883">
            <v>225</v>
          </cell>
          <cell r="F883">
            <v>0</v>
          </cell>
          <cell r="G883">
            <v>0</v>
          </cell>
          <cell r="H883">
            <v>225</v>
          </cell>
          <cell r="I883">
            <v>262.13</v>
          </cell>
        </row>
        <row r="884">
          <cell r="B884" t="str">
            <v>18.10.07.02</v>
          </cell>
          <cell r="C884" t="str">
            <v>Tampão de Concreto Armado para PV DN 600, 760 x 580 x 90 mm – GEM 17578</v>
          </cell>
          <cell r="D884" t="str">
            <v>pç</v>
          </cell>
          <cell r="E884">
            <v>155.94000000000003</v>
          </cell>
          <cell r="F884">
            <v>0</v>
          </cell>
          <cell r="G884">
            <v>0</v>
          </cell>
          <cell r="H884">
            <v>155.94000000000003</v>
          </cell>
          <cell r="I884">
            <v>181.67</v>
          </cell>
        </row>
        <row r="885">
          <cell r="C885" t="str">
            <v/>
          </cell>
          <cell r="E885" t="str">
            <v/>
          </cell>
          <cell r="F885" t="str">
            <v/>
          </cell>
          <cell r="G885" t="str">
            <v/>
          </cell>
          <cell r="I885" t="str">
            <v/>
          </cell>
        </row>
        <row r="886">
          <cell r="B886" t="str">
            <v>18.15.00.00</v>
          </cell>
          <cell r="C886" t="str">
            <v xml:space="preserve">Tampões de Ferro Fundido </v>
          </cell>
          <cell r="E886" t="str">
            <v/>
          </cell>
          <cell r="F886" t="str">
            <v/>
          </cell>
          <cell r="G886" t="str">
            <v/>
          </cell>
          <cell r="I886" t="str">
            <v/>
          </cell>
        </row>
        <row r="887">
          <cell r="B887" t="str">
            <v>18.15.01.01</v>
          </cell>
          <cell r="C887" t="str">
            <v>Tampão de ferro fundido dúctil, articulado, com travamento automático, DN 600</v>
          </cell>
          <cell r="D887" t="str">
            <v>pç</v>
          </cell>
          <cell r="E887">
            <v>386.67</v>
          </cell>
          <cell r="F887">
            <v>0</v>
          </cell>
          <cell r="G887">
            <v>0</v>
          </cell>
          <cell r="H887">
            <v>386.67</v>
          </cell>
          <cell r="I887">
            <v>450.47</v>
          </cell>
        </row>
        <row r="888">
          <cell r="B888" t="str">
            <v>18.15.01.02</v>
          </cell>
          <cell r="C888" t="str">
            <v>Tampão de ferro fundido dúctil, estanque, com travamento automático, DN 600</v>
          </cell>
          <cell r="D888" t="str">
            <v>pç</v>
          </cell>
          <cell r="E888">
            <v>811</v>
          </cell>
          <cell r="F888">
            <v>0</v>
          </cell>
          <cell r="G888">
            <v>0</v>
          </cell>
          <cell r="H888">
            <v>811</v>
          </cell>
          <cell r="I888">
            <v>944.82</v>
          </cell>
        </row>
        <row r="889">
          <cell r="B889" t="str">
            <v>18.15.02.01</v>
          </cell>
          <cell r="C889" t="str">
            <v>Tampão de ferro fundido dúctil, com corrente e travamento, DN 230</v>
          </cell>
          <cell r="D889" t="str">
            <v>pç</v>
          </cell>
          <cell r="E889">
            <v>190</v>
          </cell>
          <cell r="F889">
            <v>0</v>
          </cell>
          <cell r="G889">
            <v>0</v>
          </cell>
          <cell r="H889">
            <v>190</v>
          </cell>
          <cell r="I889">
            <v>221.35</v>
          </cell>
        </row>
        <row r="890">
          <cell r="I890" t="str">
            <v/>
          </cell>
        </row>
        <row r="891">
          <cell r="B891" t="str">
            <v>18.16.00.00</v>
          </cell>
          <cell r="C891" t="str">
            <v>Válvulas para Água</v>
          </cell>
          <cell r="E891" t="str">
            <v/>
          </cell>
          <cell r="F891" t="str">
            <v/>
          </cell>
          <cell r="G891" t="str">
            <v/>
          </cell>
          <cell r="I891" t="str">
            <v/>
          </cell>
        </row>
        <row r="892">
          <cell r="B892" t="str">
            <v>18.16.01.10</v>
          </cell>
          <cell r="C892" t="str">
            <v>Válvula de gaveta FoFo com flanges e cunha de borracha, corpo longo e cabeçote - PN10 DN 100 para água</v>
          </cell>
          <cell r="D892" t="str">
            <v>pç</v>
          </cell>
          <cell r="E892">
            <v>1192</v>
          </cell>
          <cell r="F892">
            <v>0</v>
          </cell>
          <cell r="G892">
            <v>0</v>
          </cell>
          <cell r="H892">
            <v>1192</v>
          </cell>
          <cell r="I892">
            <v>1388.68</v>
          </cell>
        </row>
        <row r="893">
          <cell r="B893" t="str">
            <v>18.16.01.15</v>
          </cell>
          <cell r="C893" t="str">
            <v>Válvula de gaveta FoFo com flanges e cunha de borracha, corpo longo e cabeçote - PN10 DN 150 para água</v>
          </cell>
          <cell r="D893" t="str">
            <v>pç</v>
          </cell>
          <cell r="E893">
            <v>1497.85</v>
          </cell>
          <cell r="F893">
            <v>0</v>
          </cell>
          <cell r="G893">
            <v>0</v>
          </cell>
          <cell r="H893">
            <v>1497.85</v>
          </cell>
          <cell r="I893">
            <v>1745</v>
          </cell>
        </row>
        <row r="894">
          <cell r="B894" t="str">
            <v>18.16.01.20</v>
          </cell>
          <cell r="C894" t="str">
            <v>Válvula de gaveta FoFo com flanges e cunha de borracha, corpo longo e cabeçote - PN10 DN 200 para água</v>
          </cell>
          <cell r="D894" t="str">
            <v>pç</v>
          </cell>
          <cell r="E894">
            <v>2452.1799999999998</v>
          </cell>
          <cell r="F894">
            <v>0</v>
          </cell>
          <cell r="G894">
            <v>0</v>
          </cell>
          <cell r="H894">
            <v>2452.1799999999998</v>
          </cell>
          <cell r="I894">
            <v>2856.79</v>
          </cell>
        </row>
        <row r="895">
          <cell r="B895" t="str">
            <v>18.16.01.25</v>
          </cell>
          <cell r="C895" t="str">
            <v>Válvula de gaveta FoFo com flanges e cunha de borracha, corpo longo e cabeçote - PN10 DN 250 para água</v>
          </cell>
          <cell r="D895" t="str">
            <v>pç</v>
          </cell>
          <cell r="E895">
            <v>4089.1</v>
          </cell>
          <cell r="F895">
            <v>0</v>
          </cell>
          <cell r="G895">
            <v>0</v>
          </cell>
          <cell r="H895">
            <v>4089.1</v>
          </cell>
          <cell r="I895">
            <v>4763.8</v>
          </cell>
        </row>
        <row r="896">
          <cell r="B896" t="str">
            <v>18.16.01.30</v>
          </cell>
          <cell r="C896" t="str">
            <v>Válvula de gaveta FoFo com flanges e cunha de borracha, corpo longo e cabeçote - PN10 DN 300 para água</v>
          </cell>
          <cell r="D896" t="str">
            <v>pç</v>
          </cell>
          <cell r="E896">
            <v>8042.98</v>
          </cell>
          <cell r="F896">
            <v>0</v>
          </cell>
          <cell r="G896">
            <v>0</v>
          </cell>
          <cell r="H896">
            <v>8042.98</v>
          </cell>
          <cell r="I896">
            <v>9370.07</v>
          </cell>
        </row>
        <row r="897">
          <cell r="B897" t="str">
            <v>18.16.02.10</v>
          </cell>
          <cell r="C897" t="str">
            <v>Válvula de gaveta FoFo com flanges e cunha de borracha, corpo curto e cabeçote - PN10 DN 100 para água</v>
          </cell>
          <cell r="D897" t="str">
            <v>pç</v>
          </cell>
          <cell r="E897">
            <v>665.31</v>
          </cell>
          <cell r="F897">
            <v>0</v>
          </cell>
          <cell r="G897">
            <v>0</v>
          </cell>
          <cell r="H897">
            <v>665.31</v>
          </cell>
          <cell r="I897">
            <v>775.09</v>
          </cell>
        </row>
        <row r="898">
          <cell r="B898" t="str">
            <v>18.16.02.15</v>
          </cell>
          <cell r="C898" t="str">
            <v>Válvula de gaveta FoFo com flanges e cunha de borracha, corpo curto e cabeçote - PN10 DN 150 para água</v>
          </cell>
          <cell r="D898" t="str">
            <v>pç</v>
          </cell>
          <cell r="E898">
            <v>1059.77</v>
          </cell>
          <cell r="F898">
            <v>0</v>
          </cell>
          <cell r="G898">
            <v>0</v>
          </cell>
          <cell r="H898">
            <v>1059.77</v>
          </cell>
          <cell r="I898">
            <v>1234.6300000000001</v>
          </cell>
        </row>
        <row r="899">
          <cell r="B899" t="str">
            <v>18.16.02.20</v>
          </cell>
          <cell r="C899" t="str">
            <v>Válvula de gaveta FoFo com flanges e cunha de borracha, corpo curto e cabeçote - PN10 DN 200 para água</v>
          </cell>
          <cell r="D899" t="str">
            <v>pç</v>
          </cell>
          <cell r="E899">
            <v>1710.4</v>
          </cell>
          <cell r="F899">
            <v>0</v>
          </cell>
          <cell r="G899">
            <v>0</v>
          </cell>
          <cell r="H899">
            <v>1710.4</v>
          </cell>
          <cell r="I899">
            <v>1992.62</v>
          </cell>
        </row>
        <row r="900">
          <cell r="B900" t="str">
            <v>18.16.02.25</v>
          </cell>
          <cell r="C900" t="str">
            <v>Válvula de gaveta FoFo com flanges e cunha de borracha, corpo curto e cabeçote - PN10 DN 250 para água</v>
          </cell>
          <cell r="D900" t="str">
            <v>pç</v>
          </cell>
          <cell r="E900">
            <v>2544.15</v>
          </cell>
          <cell r="F900">
            <v>0</v>
          </cell>
          <cell r="G900">
            <v>0</v>
          </cell>
          <cell r="H900">
            <v>2544.15</v>
          </cell>
          <cell r="I900">
            <v>2963.93</v>
          </cell>
        </row>
        <row r="901">
          <cell r="B901" t="str">
            <v>18.16.02.30</v>
          </cell>
          <cell r="C901" t="str">
            <v>Válvula de gaveta FoFo com flanges e cunha de borracha, corpo curto e cabeçote - PN10 DN 300 para água</v>
          </cell>
          <cell r="D901" t="str">
            <v>pç</v>
          </cell>
          <cell r="E901">
            <v>3708.1</v>
          </cell>
          <cell r="F901">
            <v>0</v>
          </cell>
          <cell r="G901">
            <v>0</v>
          </cell>
          <cell r="H901">
            <v>3708.1</v>
          </cell>
          <cell r="I901">
            <v>4319.9399999999996</v>
          </cell>
        </row>
        <row r="902">
          <cell r="B902" t="str">
            <v>18.16.02.40</v>
          </cell>
          <cell r="C902" t="str">
            <v>Válvula de gaveta FoFo com flanges e cunha de borracha, corpo curto e cabeçote - PN10 DN 400 para água</v>
          </cell>
          <cell r="D902" t="str">
            <v>pç</v>
          </cell>
          <cell r="E902">
            <v>8312.7000000000007</v>
          </cell>
          <cell r="F902">
            <v>0</v>
          </cell>
          <cell r="G902">
            <v>0</v>
          </cell>
          <cell r="H902">
            <v>8312.7000000000007</v>
          </cell>
          <cell r="I902">
            <v>9684.2999999999993</v>
          </cell>
        </row>
        <row r="903">
          <cell r="B903" t="str">
            <v>18.16.05.05</v>
          </cell>
          <cell r="C903" t="str">
            <v>Válvula ventosa tríplice função PN10 com flanges DN 50 para água</v>
          </cell>
          <cell r="D903" t="str">
            <v>pç</v>
          </cell>
          <cell r="E903">
            <v>2236.79</v>
          </cell>
          <cell r="F903">
            <v>0</v>
          </cell>
          <cell r="G903">
            <v>0</v>
          </cell>
          <cell r="H903">
            <v>2236.79</v>
          </cell>
          <cell r="I903">
            <v>2605.86</v>
          </cell>
        </row>
        <row r="904">
          <cell r="B904" t="str">
            <v>18.16.05.08</v>
          </cell>
          <cell r="C904" t="str">
            <v>Válvula ventosa tríplice função PN10 com flanges DN 80 para água</v>
          </cell>
          <cell r="D904" t="str">
            <v>pç</v>
          </cell>
          <cell r="E904">
            <v>3301.07</v>
          </cell>
          <cell r="F904">
            <v>0</v>
          </cell>
          <cell r="G904">
            <v>0</v>
          </cell>
          <cell r="H904">
            <v>3301.07</v>
          </cell>
          <cell r="I904">
            <v>3845.75</v>
          </cell>
        </row>
        <row r="905">
          <cell r="I905" t="str">
            <v/>
          </cell>
        </row>
        <row r="906">
          <cell r="B906" t="str">
            <v>18.17.00.00</v>
          </cell>
          <cell r="C906" t="str">
            <v>Válvulas para Esgoto</v>
          </cell>
          <cell r="I906" t="str">
            <v/>
          </cell>
        </row>
        <row r="907">
          <cell r="B907" t="str">
            <v>18.17.01.05</v>
          </cell>
          <cell r="C907" t="str">
            <v>Válvula Gaveta com cunha metálica com flanges e cabeçote, FF, PN16, DN50 para esgoto</v>
          </cell>
          <cell r="D907" t="str">
            <v>pç</v>
          </cell>
          <cell r="E907">
            <v>850</v>
          </cell>
          <cell r="F907">
            <v>0</v>
          </cell>
          <cell r="G907">
            <v>0</v>
          </cell>
          <cell r="H907">
            <v>850</v>
          </cell>
          <cell r="I907">
            <v>990.25</v>
          </cell>
        </row>
        <row r="908">
          <cell r="B908" t="str">
            <v>18.17.01.08</v>
          </cell>
          <cell r="C908" t="str">
            <v>Válvula Gaveta com cunha metálica com flanges e cabeçote, FF, PN16, DN80 para esgoto</v>
          </cell>
          <cell r="D908" t="str">
            <v>pç</v>
          </cell>
          <cell r="E908">
            <v>946</v>
          </cell>
          <cell r="F908">
            <v>0</v>
          </cell>
          <cell r="G908">
            <v>0</v>
          </cell>
          <cell r="H908">
            <v>946</v>
          </cell>
          <cell r="I908">
            <v>1102.0899999999999</v>
          </cell>
        </row>
        <row r="909">
          <cell r="B909" t="str">
            <v>18.17.01.10</v>
          </cell>
          <cell r="C909" t="str">
            <v>Válvula Gaveta com cunha metálica com flanges e cabeçote, FF, PN16, DN100 para esgoto</v>
          </cell>
          <cell r="D909" t="str">
            <v>pç</v>
          </cell>
          <cell r="E909">
            <v>1190</v>
          </cell>
          <cell r="F909">
            <v>0</v>
          </cell>
          <cell r="G909">
            <v>0</v>
          </cell>
          <cell r="H909">
            <v>1190</v>
          </cell>
          <cell r="I909">
            <v>1386.35</v>
          </cell>
        </row>
        <row r="910">
          <cell r="B910" t="str">
            <v>18.17.01.15</v>
          </cell>
          <cell r="C910" t="str">
            <v>Válvula Gaveta com cunha metálica com flanges e cabeçote, FF, PN16, DN150 para esgoto</v>
          </cell>
          <cell r="D910" t="str">
            <v>pç</v>
          </cell>
          <cell r="E910">
            <v>2100</v>
          </cell>
          <cell r="F910">
            <v>0</v>
          </cell>
          <cell r="G910">
            <v>0</v>
          </cell>
          <cell r="H910">
            <v>2100</v>
          </cell>
          <cell r="I910">
            <v>2446.5</v>
          </cell>
        </row>
        <row r="911">
          <cell r="B911" t="str">
            <v>18.17.01.20</v>
          </cell>
          <cell r="C911" t="str">
            <v>Válvula Gaveta com cunha metálica com flanges e cabeçote, FF, PN16, DN200 para esgoto</v>
          </cell>
          <cell r="D911" t="str">
            <v>pç</v>
          </cell>
          <cell r="E911">
            <v>2640</v>
          </cell>
          <cell r="F911">
            <v>0</v>
          </cell>
          <cell r="G911">
            <v>0</v>
          </cell>
          <cell r="H911">
            <v>2640</v>
          </cell>
          <cell r="I911">
            <v>3075.6</v>
          </cell>
        </row>
        <row r="912">
          <cell r="B912" t="str">
            <v>18.17.02.05</v>
          </cell>
          <cell r="C912" t="str">
            <v>Válvula Gaveta com cunha metálica com flanges e volante, FF, PN16, DN50 para esgoto</v>
          </cell>
          <cell r="D912" t="str">
            <v>pç</v>
          </cell>
          <cell r="E912">
            <v>1041.5999999999999</v>
          </cell>
          <cell r="F912">
            <v>0</v>
          </cell>
          <cell r="G912">
            <v>0</v>
          </cell>
          <cell r="H912">
            <v>1041.5999999999999</v>
          </cell>
          <cell r="I912">
            <v>1213.46</v>
          </cell>
        </row>
        <row r="913">
          <cell r="B913" t="str">
            <v>18.17.02.08</v>
          </cell>
          <cell r="C913" t="str">
            <v>Válvula Gaveta com cunha metálica com flanges e volante, FF, PN16, DN80 para esgoto</v>
          </cell>
          <cell r="D913" t="str">
            <v>pç</v>
          </cell>
          <cell r="E913">
            <v>1301.3499999999999</v>
          </cell>
          <cell r="F913">
            <v>0</v>
          </cell>
          <cell r="G913">
            <v>0</v>
          </cell>
          <cell r="H913">
            <v>1301.3499999999999</v>
          </cell>
          <cell r="I913">
            <v>1516.07</v>
          </cell>
        </row>
        <row r="914">
          <cell r="B914" t="str">
            <v>18.17.02.10</v>
          </cell>
          <cell r="C914" t="str">
            <v>Válvula Gaveta com cunha metálica com flanges e volante, FF, PN16, DN100 para esgoto</v>
          </cell>
          <cell r="D914" t="str">
            <v>pç</v>
          </cell>
          <cell r="E914">
            <v>1713.9</v>
          </cell>
          <cell r="F914">
            <v>0</v>
          </cell>
          <cell r="G914">
            <v>0</v>
          </cell>
          <cell r="H914">
            <v>1713.9</v>
          </cell>
          <cell r="I914">
            <v>1996.69</v>
          </cell>
        </row>
        <row r="915">
          <cell r="B915" t="str">
            <v>18.17.02.15</v>
          </cell>
          <cell r="C915" t="str">
            <v>Válvula Gaveta com cunha metálica com flanges e volante, FF, PN16, DN150 para esgoto</v>
          </cell>
          <cell r="D915" t="str">
            <v>pç</v>
          </cell>
          <cell r="E915">
            <v>2694.7</v>
          </cell>
          <cell r="F915">
            <v>0</v>
          </cell>
          <cell r="G915">
            <v>0</v>
          </cell>
          <cell r="H915">
            <v>2694.7</v>
          </cell>
          <cell r="I915">
            <v>3139.33</v>
          </cell>
        </row>
        <row r="916">
          <cell r="B916" t="str">
            <v>18.17.02.20</v>
          </cell>
          <cell r="C916" t="str">
            <v>Válvula Gaveta com cunha metálica com flanges e volante, FF, PN16, DN200 para esgoto</v>
          </cell>
          <cell r="D916" t="str">
            <v>pç</v>
          </cell>
          <cell r="E916">
            <v>3624.2</v>
          </cell>
          <cell r="F916">
            <v>0</v>
          </cell>
          <cell r="G916">
            <v>0</v>
          </cell>
          <cell r="H916">
            <v>3624.2</v>
          </cell>
          <cell r="I916">
            <v>4222.1899999999996</v>
          </cell>
        </row>
        <row r="917">
          <cell r="B917" t="str">
            <v>18.17.03.25</v>
          </cell>
          <cell r="C917" t="str">
            <v>Válvula Gaveta com cunha metálica com flanges e cabeçote, FF, PN10, DN250</v>
          </cell>
          <cell r="D917" t="str">
            <v>pç</v>
          </cell>
          <cell r="E917">
            <v>3950</v>
          </cell>
          <cell r="F917">
            <v>0</v>
          </cell>
          <cell r="G917">
            <v>0</v>
          </cell>
          <cell r="H917">
            <v>3950</v>
          </cell>
          <cell r="I917">
            <v>4601.75</v>
          </cell>
        </row>
        <row r="918">
          <cell r="B918" t="str">
            <v>18.17.03.30</v>
          </cell>
          <cell r="C918" t="str">
            <v>Válvula Gaveta com cunha metálica com flanges e cabeçote, FF, PN10, DN300</v>
          </cell>
          <cell r="D918" t="str">
            <v>pç</v>
          </cell>
          <cell r="E918">
            <v>5550</v>
          </cell>
          <cell r="F918">
            <v>0</v>
          </cell>
          <cell r="G918">
            <v>0</v>
          </cell>
          <cell r="H918">
            <v>5550</v>
          </cell>
          <cell r="I918">
            <v>6465.75</v>
          </cell>
        </row>
        <row r="919">
          <cell r="B919" t="str">
            <v>18.17.04.25</v>
          </cell>
          <cell r="C919" t="str">
            <v>Válvula Gaveta com cunha metálica com flanges e volante, FF, PN10, DN250</v>
          </cell>
          <cell r="D919" t="str">
            <v>pç</v>
          </cell>
          <cell r="E919">
            <v>4000</v>
          </cell>
          <cell r="F919">
            <v>0</v>
          </cell>
          <cell r="G919">
            <v>0</v>
          </cell>
          <cell r="H919">
            <v>4000</v>
          </cell>
          <cell r="I919">
            <v>4660</v>
          </cell>
        </row>
        <row r="920">
          <cell r="B920" t="str">
            <v>18.17.04.30</v>
          </cell>
          <cell r="C920" t="str">
            <v>Válvula Gaveta com cunha metálica com flanges e volante, FF, PN10, DN300</v>
          </cell>
          <cell r="D920" t="str">
            <v>pç</v>
          </cell>
          <cell r="E920">
            <v>5600</v>
          </cell>
          <cell r="F920">
            <v>0</v>
          </cell>
          <cell r="G920">
            <v>0</v>
          </cell>
          <cell r="H920">
            <v>5600</v>
          </cell>
          <cell r="I920">
            <v>6524</v>
          </cell>
        </row>
        <row r="921">
          <cell r="B921" t="str">
            <v>18.17.05.08</v>
          </cell>
          <cell r="C921" t="str">
            <v>Válvula de retenção para Esgoto com portinhola única, FF, PN10, DN80</v>
          </cell>
          <cell r="D921" t="str">
            <v>pç</v>
          </cell>
          <cell r="E921">
            <v>1069.78</v>
          </cell>
          <cell r="F921">
            <v>0</v>
          </cell>
          <cell r="G921">
            <v>0</v>
          </cell>
          <cell r="H921">
            <v>1069.78</v>
          </cell>
          <cell r="I921">
            <v>1246.29</v>
          </cell>
        </row>
        <row r="922">
          <cell r="B922" t="str">
            <v>18.17.05.10</v>
          </cell>
          <cell r="C922" t="str">
            <v>Válvula de retenção para Esgoto com portinhola única, FF, PN10, DN100</v>
          </cell>
          <cell r="D922" t="str">
            <v>pç</v>
          </cell>
          <cell r="E922">
            <v>1211.72</v>
          </cell>
          <cell r="F922">
            <v>0</v>
          </cell>
          <cell r="G922">
            <v>0</v>
          </cell>
          <cell r="H922">
            <v>1211.72</v>
          </cell>
          <cell r="I922">
            <v>1411.65</v>
          </cell>
        </row>
        <row r="923">
          <cell r="B923" t="str">
            <v>18.17.05.15</v>
          </cell>
          <cell r="C923" t="str">
            <v>Válvula de retenção para Esgoto com portinhola única, FF, PN10, DN150</v>
          </cell>
          <cell r="D923" t="str">
            <v>pç</v>
          </cell>
          <cell r="E923">
            <v>2005.16</v>
          </cell>
          <cell r="F923">
            <v>0</v>
          </cell>
          <cell r="G923">
            <v>0</v>
          </cell>
          <cell r="H923">
            <v>2005.16</v>
          </cell>
          <cell r="I923">
            <v>2336.0100000000002</v>
          </cell>
        </row>
        <row r="924">
          <cell r="B924" t="str">
            <v>18.17.05.20</v>
          </cell>
          <cell r="C924" t="str">
            <v>Válvula de retenção para Esgoto com portinhola única, FF, PN10, DN200</v>
          </cell>
          <cell r="D924" t="str">
            <v>pç</v>
          </cell>
          <cell r="E924">
            <v>2953.87</v>
          </cell>
          <cell r="F924">
            <v>0</v>
          </cell>
          <cell r="G924">
            <v>0</v>
          </cell>
          <cell r="H924">
            <v>2953.87</v>
          </cell>
          <cell r="I924">
            <v>3441.26</v>
          </cell>
        </row>
        <row r="925">
          <cell r="B925" t="str">
            <v>18.17.05.25</v>
          </cell>
          <cell r="C925" t="str">
            <v>Válvula de retenção para Esgoto com portinhola única, FF, PN10, DN250</v>
          </cell>
          <cell r="D925" t="str">
            <v>pç</v>
          </cell>
          <cell r="E925">
            <v>3900</v>
          </cell>
          <cell r="F925">
            <v>0</v>
          </cell>
          <cell r="G925">
            <v>0</v>
          </cell>
          <cell r="H925">
            <v>3900</v>
          </cell>
          <cell r="I925">
            <v>4543.5</v>
          </cell>
        </row>
        <row r="926">
          <cell r="B926" t="str">
            <v>18.17.05.30</v>
          </cell>
          <cell r="C926" t="str">
            <v>Válvula de retenção para Esgoto com portinhola única, FF, PN10, DN300</v>
          </cell>
          <cell r="D926" t="str">
            <v>pç</v>
          </cell>
          <cell r="E926">
            <v>6005</v>
          </cell>
          <cell r="F926">
            <v>0</v>
          </cell>
          <cell r="G926">
            <v>0</v>
          </cell>
          <cell r="H926">
            <v>6005</v>
          </cell>
          <cell r="I926">
            <v>6995.83</v>
          </cell>
        </row>
        <row r="927">
          <cell r="B927" t="str">
            <v>18.17.05.35</v>
          </cell>
          <cell r="C927" t="str">
            <v>Válvula de retenção para Esgoto com portinhola única, FF, PN10, DN350</v>
          </cell>
          <cell r="D927" t="str">
            <v>pç</v>
          </cell>
          <cell r="E927">
            <v>9880</v>
          </cell>
          <cell r="F927">
            <v>0</v>
          </cell>
          <cell r="G927">
            <v>0</v>
          </cell>
          <cell r="H927">
            <v>9880</v>
          </cell>
          <cell r="I927">
            <v>11510.2</v>
          </cell>
        </row>
        <row r="928">
          <cell r="B928" t="str">
            <v>18.17.05.40</v>
          </cell>
          <cell r="C928" t="str">
            <v>Válvula de retenção para Esgoto com portinhola única, FF, PN10, DN400</v>
          </cell>
          <cell r="D928" t="str">
            <v>pç</v>
          </cell>
          <cell r="E928">
            <v>12010</v>
          </cell>
          <cell r="F928">
            <v>0</v>
          </cell>
          <cell r="G928">
            <v>0</v>
          </cell>
          <cell r="H928">
            <v>12010</v>
          </cell>
          <cell r="I928">
            <v>13991.65</v>
          </cell>
        </row>
        <row r="929">
          <cell r="B929" t="str">
            <v>18.17.06.05</v>
          </cell>
          <cell r="C929" t="str">
            <v>Válvula Ventosa para Esgoto com flanges, tríplice função, FF, PN10, DN50 Corpo em FoFo</v>
          </cell>
          <cell r="D929" t="str">
            <v>pç</v>
          </cell>
          <cell r="E929">
            <v>3684.07</v>
          </cell>
          <cell r="F929">
            <v>0</v>
          </cell>
          <cell r="G929">
            <v>0</v>
          </cell>
          <cell r="H929">
            <v>3684.07</v>
          </cell>
          <cell r="I929">
            <v>4291.9399999999996</v>
          </cell>
        </row>
        <row r="930">
          <cell r="B930" t="str">
            <v>18.17.06.08</v>
          </cell>
          <cell r="C930" t="str">
            <v>Válvula Ventosa para Esgoto com flanges, tríplice função, FF, PN10, DN80 Corpo em FoFo</v>
          </cell>
          <cell r="D930" t="str">
            <v>pç</v>
          </cell>
          <cell r="E930">
            <v>3763.88</v>
          </cell>
          <cell r="F930">
            <v>0</v>
          </cell>
          <cell r="G930">
            <v>0</v>
          </cell>
          <cell r="H930">
            <v>3763.88</v>
          </cell>
          <cell r="I930">
            <v>4384.92</v>
          </cell>
        </row>
        <row r="931">
          <cell r="B931" t="str">
            <v>18.17.07.05</v>
          </cell>
          <cell r="C931" t="str">
            <v>Válvula Ventosa para Esgoto com flanges, tríplice função, FF, PN10, DN50 Corpo Plástico</v>
          </cell>
          <cell r="D931" t="str">
            <v>pç</v>
          </cell>
          <cell r="E931">
            <v>2499.8200000000002</v>
          </cell>
          <cell r="F931">
            <v>0</v>
          </cell>
          <cell r="G931">
            <v>0</v>
          </cell>
          <cell r="H931">
            <v>2499.8200000000002</v>
          </cell>
          <cell r="I931">
            <v>2912.29</v>
          </cell>
        </row>
        <row r="932">
          <cell r="B932" t="str">
            <v>18.17.07.08</v>
          </cell>
          <cell r="C932" t="str">
            <v>Válvula Ventosa para Esgoto com flanges, tríplice função, FF, PN10, DN80 Corpo Plástico</v>
          </cell>
          <cell r="D932" t="str">
            <v>pç</v>
          </cell>
          <cell r="E932">
            <v>2629.54</v>
          </cell>
          <cell r="F932">
            <v>0</v>
          </cell>
          <cell r="G932">
            <v>0</v>
          </cell>
          <cell r="H932">
            <v>2629.54</v>
          </cell>
          <cell r="I932">
            <v>3063.41</v>
          </cell>
        </row>
        <row r="933">
          <cell r="I933" t="str">
            <v/>
          </cell>
        </row>
        <row r="934">
          <cell r="B934" t="str">
            <v>18.20.00.00</v>
          </cell>
          <cell r="C934" t="str">
            <v>Tubos e Conexões de Ferro Fundido para Água</v>
          </cell>
          <cell r="E934" t="str">
            <v/>
          </cell>
          <cell r="F934" t="str">
            <v/>
          </cell>
          <cell r="G934" t="str">
            <v/>
          </cell>
          <cell r="I934" t="str">
            <v/>
          </cell>
        </row>
        <row r="935">
          <cell r="B935" t="str">
            <v>18.20.01.40</v>
          </cell>
          <cell r="C935" t="str">
            <v>Tubo ponta e bolsa JE K7 DN 400 em ferro fundido para água</v>
          </cell>
          <cell r="D935" t="str">
            <v>m</v>
          </cell>
          <cell r="E935">
            <v>886.82</v>
          </cell>
          <cell r="F935">
            <v>0</v>
          </cell>
          <cell r="G935">
            <v>0</v>
          </cell>
          <cell r="H935">
            <v>886.82</v>
          </cell>
          <cell r="I935">
            <v>1033.1500000000001</v>
          </cell>
        </row>
        <row r="936">
          <cell r="B936" t="str">
            <v>18.20.01.50</v>
          </cell>
          <cell r="C936" t="str">
            <v>Tubo ponta e bolsa JE K7 DN 500 em ferro fundido para água</v>
          </cell>
          <cell r="D936" t="str">
            <v>m</v>
          </cell>
          <cell r="E936">
            <v>1141.21</v>
          </cell>
          <cell r="F936">
            <v>0</v>
          </cell>
          <cell r="G936">
            <v>0</v>
          </cell>
          <cell r="H936">
            <v>1141.21</v>
          </cell>
          <cell r="I936">
            <v>1329.51</v>
          </cell>
        </row>
        <row r="937">
          <cell r="B937" t="str">
            <v>18.20.01.60</v>
          </cell>
          <cell r="C937" t="str">
            <v>Tubo ponta e bolsa JE K7 DN 600 em ferro fundido para água</v>
          </cell>
          <cell r="D937" t="str">
            <v>m</v>
          </cell>
          <cell r="E937">
            <v>1457.42</v>
          </cell>
          <cell r="F937">
            <v>0</v>
          </cell>
          <cell r="G937">
            <v>0</v>
          </cell>
          <cell r="H937">
            <v>1457.42</v>
          </cell>
          <cell r="I937">
            <v>1697.89</v>
          </cell>
        </row>
        <row r="938">
          <cell r="B938" t="str">
            <v>18.20.02.15</v>
          </cell>
          <cell r="C938" t="str">
            <v>Curva 22°30' com bolsas JGS DN 150 em ferro fundido para água</v>
          </cell>
          <cell r="D938" t="str">
            <v>pç</v>
          </cell>
          <cell r="E938">
            <v>218.95</v>
          </cell>
          <cell r="F938">
            <v>0</v>
          </cell>
          <cell r="G938">
            <v>0</v>
          </cell>
          <cell r="H938">
            <v>218.95</v>
          </cell>
          <cell r="I938">
            <v>255.08</v>
          </cell>
        </row>
        <row r="939">
          <cell r="B939" t="str">
            <v>18.20.02.20</v>
          </cell>
          <cell r="C939" t="str">
            <v>Curva 22°30' com bolsas JGS DN 200 em ferro fundido para água</v>
          </cell>
          <cell r="D939" t="str">
            <v>pç</v>
          </cell>
          <cell r="E939">
            <v>331.54</v>
          </cell>
          <cell r="F939">
            <v>0</v>
          </cell>
          <cell r="G939">
            <v>0</v>
          </cell>
          <cell r="H939">
            <v>331.54</v>
          </cell>
          <cell r="I939">
            <v>386.24</v>
          </cell>
        </row>
        <row r="940">
          <cell r="B940" t="str">
            <v>18.20.02.25</v>
          </cell>
          <cell r="C940" t="str">
            <v>Curva 22°30' com bolsas JGS DN 250 em ferro fundido para água</v>
          </cell>
          <cell r="D940" t="str">
            <v>pç</v>
          </cell>
          <cell r="E940">
            <v>538.86</v>
          </cell>
          <cell r="F940">
            <v>0</v>
          </cell>
          <cell r="G940">
            <v>0</v>
          </cell>
          <cell r="H940">
            <v>538.86</v>
          </cell>
          <cell r="I940">
            <v>627.77</v>
          </cell>
        </row>
        <row r="941">
          <cell r="B941" t="str">
            <v>18.20.02.30</v>
          </cell>
          <cell r="C941" t="str">
            <v>Curva 22°30' com bolsas JGS DN 300 em ferro fundido para água</v>
          </cell>
          <cell r="D941" t="str">
            <v>pç</v>
          </cell>
          <cell r="E941">
            <v>682.69</v>
          </cell>
          <cell r="F941">
            <v>0</v>
          </cell>
          <cell r="G941">
            <v>0</v>
          </cell>
          <cell r="H941">
            <v>682.69</v>
          </cell>
          <cell r="I941">
            <v>795.33</v>
          </cell>
        </row>
        <row r="942">
          <cell r="B942" t="str">
            <v>18.20.02.40</v>
          </cell>
          <cell r="C942" t="str">
            <v>Curva 22°30' com bolsas JGS DN 400 em ferro fundido para água</v>
          </cell>
          <cell r="D942" t="str">
            <v>pç</v>
          </cell>
          <cell r="E942">
            <v>1464.92</v>
          </cell>
          <cell r="F942">
            <v>0</v>
          </cell>
          <cell r="G942">
            <v>0</v>
          </cell>
          <cell r="H942">
            <v>1464.92</v>
          </cell>
          <cell r="I942">
            <v>1706.63</v>
          </cell>
        </row>
        <row r="943">
          <cell r="B943" t="str">
            <v>18.20.02.50</v>
          </cell>
          <cell r="C943" t="str">
            <v>Curva 22°30' com bolsas JGS DN 500 em ferro fundido para água</v>
          </cell>
          <cell r="D943" t="str">
            <v>pç</v>
          </cell>
          <cell r="E943">
            <v>1815.7</v>
          </cell>
          <cell r="F943">
            <v>0</v>
          </cell>
          <cell r="G943">
            <v>0</v>
          </cell>
          <cell r="H943">
            <v>1815.7</v>
          </cell>
          <cell r="I943">
            <v>2115.29</v>
          </cell>
        </row>
        <row r="944">
          <cell r="B944" t="str">
            <v>18.20.02.60</v>
          </cell>
          <cell r="C944" t="str">
            <v>Curva 22°30' com bolsas JGS DN 600 em ferro fundido para água</v>
          </cell>
          <cell r="D944" t="str">
            <v>pç</v>
          </cell>
          <cell r="E944">
            <v>4531.8500000000004</v>
          </cell>
          <cell r="F944">
            <v>0</v>
          </cell>
          <cell r="G944">
            <v>0</v>
          </cell>
          <cell r="H944">
            <v>4531.8500000000004</v>
          </cell>
          <cell r="I944">
            <v>5279.61</v>
          </cell>
        </row>
        <row r="945">
          <cell r="B945" t="str">
            <v>18.20.03.15</v>
          </cell>
          <cell r="C945" t="str">
            <v>Curva 45° com bolsas JGS DN 150 em ferro fundido para água</v>
          </cell>
          <cell r="D945" t="str">
            <v>pç</v>
          </cell>
          <cell r="E945">
            <v>236.58</v>
          </cell>
          <cell r="F945">
            <v>0</v>
          </cell>
          <cell r="G945">
            <v>0</v>
          </cell>
          <cell r="H945">
            <v>236.58</v>
          </cell>
          <cell r="I945">
            <v>275.62</v>
          </cell>
        </row>
        <row r="946">
          <cell r="B946" t="str">
            <v>18.20.03.20</v>
          </cell>
          <cell r="C946" t="str">
            <v>Curva 45° com bolsas JGS DN 200 em ferro fundido para água</v>
          </cell>
          <cell r="D946" t="str">
            <v>pç</v>
          </cell>
          <cell r="E946">
            <v>401.25</v>
          </cell>
          <cell r="F946">
            <v>0</v>
          </cell>
          <cell r="G946">
            <v>0</v>
          </cell>
          <cell r="H946">
            <v>401.25</v>
          </cell>
          <cell r="I946">
            <v>467.46</v>
          </cell>
        </row>
        <row r="947">
          <cell r="B947" t="str">
            <v>18.20.03.25</v>
          </cell>
          <cell r="C947" t="str">
            <v>Curva 45° com bolsas JGS DN 250 em ferro fundido para água</v>
          </cell>
          <cell r="D947" t="str">
            <v>pç</v>
          </cell>
          <cell r="E947">
            <v>582.79</v>
          </cell>
          <cell r="F947">
            <v>0</v>
          </cell>
          <cell r="G947">
            <v>0</v>
          </cell>
          <cell r="H947">
            <v>582.79</v>
          </cell>
          <cell r="I947">
            <v>678.95</v>
          </cell>
        </row>
        <row r="948">
          <cell r="B948" t="str">
            <v>18.20.03.30</v>
          </cell>
          <cell r="C948" t="str">
            <v>Curva 45° com bolsas JGS DN 300 em ferro fundido para água</v>
          </cell>
          <cell r="D948" t="str">
            <v>pç</v>
          </cell>
          <cell r="E948">
            <v>788.95</v>
          </cell>
          <cell r="F948">
            <v>0</v>
          </cell>
          <cell r="G948">
            <v>0</v>
          </cell>
          <cell r="H948">
            <v>788.95</v>
          </cell>
          <cell r="I948">
            <v>919.13</v>
          </cell>
        </row>
        <row r="949">
          <cell r="B949" t="str">
            <v>18.20.03.40</v>
          </cell>
          <cell r="C949" t="str">
            <v>Curva 45° com bolsas JGS DN 400 em ferro fundido para água</v>
          </cell>
          <cell r="D949" t="str">
            <v>pç</v>
          </cell>
          <cell r="E949">
            <v>1674.66</v>
          </cell>
          <cell r="F949">
            <v>0</v>
          </cell>
          <cell r="G949">
            <v>0</v>
          </cell>
          <cell r="H949">
            <v>1674.66</v>
          </cell>
          <cell r="I949">
            <v>1950.98</v>
          </cell>
        </row>
        <row r="950">
          <cell r="B950" t="str">
            <v>18.20.03.50</v>
          </cell>
          <cell r="C950" t="str">
            <v>Curva 45° com bolsas JGS DN 500 em ferro fundido para água</v>
          </cell>
          <cell r="D950" t="str">
            <v>pç</v>
          </cell>
          <cell r="E950">
            <v>2661.81</v>
          </cell>
          <cell r="F950">
            <v>0</v>
          </cell>
          <cell r="G950">
            <v>0</v>
          </cell>
          <cell r="H950">
            <v>2661.81</v>
          </cell>
          <cell r="I950">
            <v>3101.01</v>
          </cell>
        </row>
        <row r="951">
          <cell r="B951" t="str">
            <v>18.20.03.60</v>
          </cell>
          <cell r="C951" t="str">
            <v>Curva 45° com bolsas JGS DN 600 em ferro fundido para água</v>
          </cell>
          <cell r="D951" t="str">
            <v>pç</v>
          </cell>
          <cell r="E951">
            <v>5765.11</v>
          </cell>
          <cell r="F951">
            <v>0</v>
          </cell>
          <cell r="G951">
            <v>0</v>
          </cell>
          <cell r="H951">
            <v>5765.11</v>
          </cell>
          <cell r="I951">
            <v>6716.35</v>
          </cell>
        </row>
        <row r="952">
          <cell r="B952" t="str">
            <v>18.20.04.15</v>
          </cell>
          <cell r="C952" t="str">
            <v>Curva 90° com bolsas JGS DN 150 em ferro fundido para água</v>
          </cell>
          <cell r="D952" t="str">
            <v>pç</v>
          </cell>
          <cell r="E952">
            <v>281.87</v>
          </cell>
          <cell r="F952">
            <v>0</v>
          </cell>
          <cell r="G952">
            <v>0</v>
          </cell>
          <cell r="H952">
            <v>281.87</v>
          </cell>
          <cell r="I952">
            <v>328.38</v>
          </cell>
        </row>
        <row r="953">
          <cell r="B953" t="str">
            <v>18.20.04.20</v>
          </cell>
          <cell r="C953" t="str">
            <v>Curva 90° com bolsas JGS DN 200 em ferro fundido para água</v>
          </cell>
          <cell r="D953" t="str">
            <v>pç</v>
          </cell>
          <cell r="E953">
            <v>441.99</v>
          </cell>
          <cell r="F953">
            <v>0</v>
          </cell>
          <cell r="G953">
            <v>0</v>
          </cell>
          <cell r="H953">
            <v>441.99</v>
          </cell>
          <cell r="I953">
            <v>514.91999999999996</v>
          </cell>
        </row>
        <row r="954">
          <cell r="B954" t="str">
            <v>18.20.04.25</v>
          </cell>
          <cell r="C954" t="str">
            <v>Curva 90° com bolsas JGS DN 250 em ferro fundido para água</v>
          </cell>
          <cell r="D954" t="str">
            <v>pç</v>
          </cell>
          <cell r="E954">
            <v>705.63</v>
          </cell>
          <cell r="F954">
            <v>0</v>
          </cell>
          <cell r="G954">
            <v>0</v>
          </cell>
          <cell r="H954">
            <v>705.63</v>
          </cell>
          <cell r="I954">
            <v>822.06</v>
          </cell>
        </row>
        <row r="955">
          <cell r="B955" t="str">
            <v>18.20.04.30</v>
          </cell>
          <cell r="C955" t="str">
            <v>Curva 90° com bolsas JGS DN 300 em ferro fundido para água</v>
          </cell>
          <cell r="D955" t="str">
            <v>pç</v>
          </cell>
          <cell r="E955">
            <v>1054.6199999999999</v>
          </cell>
          <cell r="F955">
            <v>0</v>
          </cell>
          <cell r="G955">
            <v>0</v>
          </cell>
          <cell r="H955">
            <v>1054.6199999999999</v>
          </cell>
          <cell r="I955">
            <v>1228.6300000000001</v>
          </cell>
        </row>
        <row r="956">
          <cell r="B956" t="str">
            <v>18.20.04.40</v>
          </cell>
          <cell r="C956" t="str">
            <v>Curva 90° com bolsas JGS DN 400 em ferro fundido para água</v>
          </cell>
          <cell r="D956" t="str">
            <v>pç</v>
          </cell>
          <cell r="E956">
            <v>3863.75</v>
          </cell>
          <cell r="F956">
            <v>0</v>
          </cell>
          <cell r="G956">
            <v>0</v>
          </cell>
          <cell r="H956">
            <v>3863.75</v>
          </cell>
          <cell r="I956">
            <v>4501.2700000000004</v>
          </cell>
        </row>
        <row r="957">
          <cell r="B957" t="str">
            <v>18.20.04.50</v>
          </cell>
          <cell r="C957" t="str">
            <v>Curva 90° com bolsas JGS DN 500 em ferro fundido para água</v>
          </cell>
          <cell r="D957" t="str">
            <v>pç</v>
          </cell>
          <cell r="E957">
            <v>6073.5</v>
          </cell>
          <cell r="F957">
            <v>0</v>
          </cell>
          <cell r="G957">
            <v>0</v>
          </cell>
          <cell r="H957">
            <v>6073.5</v>
          </cell>
          <cell r="I957">
            <v>7075.63</v>
          </cell>
        </row>
        <row r="958">
          <cell r="B958" t="str">
            <v>18.20.04.60</v>
          </cell>
          <cell r="C958" t="str">
            <v>Curva 90° com bolsas JGS DN 600 em ferro fundido para água</v>
          </cell>
          <cell r="D958" t="str">
            <v>pç</v>
          </cell>
          <cell r="E958">
            <v>8649.7900000000009</v>
          </cell>
          <cell r="F958">
            <v>0</v>
          </cell>
          <cell r="G958">
            <v>0</v>
          </cell>
          <cell r="H958">
            <v>8649.7900000000009</v>
          </cell>
          <cell r="I958">
            <v>10077.01</v>
          </cell>
        </row>
        <row r="959">
          <cell r="B959" t="str">
            <v>18.20.06.05</v>
          </cell>
          <cell r="C959" t="str">
            <v>Curva 45° com bolsas em ferro fundido para tubo PVC PBA DN 50 com anel</v>
          </cell>
          <cell r="D959" t="str">
            <v>pç</v>
          </cell>
          <cell r="E959">
            <v>121.5</v>
          </cell>
          <cell r="F959">
            <v>0</v>
          </cell>
          <cell r="G959">
            <v>0</v>
          </cell>
          <cell r="H959">
            <v>121.5</v>
          </cell>
          <cell r="I959">
            <v>141.55000000000001</v>
          </cell>
        </row>
        <row r="960">
          <cell r="B960" t="str">
            <v>18.20.06.07</v>
          </cell>
          <cell r="C960" t="str">
            <v>Curva 45° com bolsas em ferro fundido para tubo PVC PBA DN 75 com anel</v>
          </cell>
          <cell r="D960" t="str">
            <v>pç</v>
          </cell>
          <cell r="E960">
            <v>160.35</v>
          </cell>
          <cell r="F960">
            <v>0</v>
          </cell>
          <cell r="G960">
            <v>0</v>
          </cell>
          <cell r="H960">
            <v>160.35</v>
          </cell>
          <cell r="I960">
            <v>186.81</v>
          </cell>
        </row>
        <row r="961">
          <cell r="B961" t="str">
            <v>18.20.06.10</v>
          </cell>
          <cell r="C961" t="str">
            <v>Curva 45° com bolsas em ferro fundido para tubo PVC PBA DN 100 com anel</v>
          </cell>
          <cell r="D961" t="str">
            <v>pç</v>
          </cell>
          <cell r="E961">
            <v>198.03</v>
          </cell>
          <cell r="F961">
            <v>0</v>
          </cell>
          <cell r="G961">
            <v>0</v>
          </cell>
          <cell r="H961">
            <v>198.03</v>
          </cell>
          <cell r="I961">
            <v>230.7</v>
          </cell>
        </row>
        <row r="962">
          <cell r="B962" t="str">
            <v>18.20.07.05</v>
          </cell>
          <cell r="C962" t="str">
            <v>Curva 90° com bolsas em ferro fundido para tubo PVC PBA DN 50 com anel</v>
          </cell>
          <cell r="D962" t="str">
            <v>pç</v>
          </cell>
          <cell r="E962">
            <v>113.71</v>
          </cell>
          <cell r="F962">
            <v>0</v>
          </cell>
          <cell r="G962">
            <v>0</v>
          </cell>
          <cell r="H962">
            <v>113.71</v>
          </cell>
          <cell r="I962">
            <v>132.47</v>
          </cell>
        </row>
        <row r="963">
          <cell r="B963" t="str">
            <v>18.20.07.07</v>
          </cell>
          <cell r="C963" t="str">
            <v>Curva 90° com bolsas em ferro fundido para tubo PVC PBA DN 75 com anel</v>
          </cell>
          <cell r="D963" t="str">
            <v>pç</v>
          </cell>
          <cell r="E963">
            <v>170.05</v>
          </cell>
          <cell r="F963">
            <v>0</v>
          </cell>
          <cell r="G963">
            <v>0</v>
          </cell>
          <cell r="H963">
            <v>170.05</v>
          </cell>
          <cell r="I963">
            <v>198.11</v>
          </cell>
        </row>
        <row r="964">
          <cell r="B964" t="str">
            <v>18.20.07.10</v>
          </cell>
          <cell r="C964" t="str">
            <v>Curva 90° com bolsas em ferro fundido para tubo PVC PBA DN 100 com anel</v>
          </cell>
          <cell r="D964" t="str">
            <v>pç</v>
          </cell>
          <cell r="E964">
            <v>244.04</v>
          </cell>
          <cell r="F964">
            <v>0</v>
          </cell>
          <cell r="G964">
            <v>0</v>
          </cell>
          <cell r="H964">
            <v>244.04</v>
          </cell>
          <cell r="I964">
            <v>284.31</v>
          </cell>
        </row>
        <row r="965">
          <cell r="I965" t="str">
            <v/>
          </cell>
        </row>
        <row r="966">
          <cell r="B966" t="str">
            <v>18.21.00.00</v>
          </cell>
          <cell r="C966" t="str">
            <v>Tubos e Conexões de Ferro Fundido para Esgoto</v>
          </cell>
          <cell r="I966" t="str">
            <v/>
          </cell>
        </row>
        <row r="967">
          <cell r="B967" t="str">
            <v>18.21.01.08</v>
          </cell>
          <cell r="C967" t="str">
            <v>Tubo ponta e bolsa para esgoto, FF, DN80</v>
          </cell>
          <cell r="D967" t="str">
            <v>m</v>
          </cell>
          <cell r="E967">
            <v>305.38</v>
          </cell>
          <cell r="F967">
            <v>0</v>
          </cell>
          <cell r="G967">
            <v>0</v>
          </cell>
          <cell r="H967">
            <v>305.38</v>
          </cell>
          <cell r="I967">
            <v>355.77</v>
          </cell>
        </row>
        <row r="968">
          <cell r="B968" t="str">
            <v>18.21.01.10</v>
          </cell>
          <cell r="C968" t="str">
            <v>Tubo ponta e bolsa para esgoto, FF, DN100</v>
          </cell>
          <cell r="D968" t="str">
            <v>m</v>
          </cell>
          <cell r="E968">
            <v>304.27999999999997</v>
          </cell>
          <cell r="F968">
            <v>0</v>
          </cell>
          <cell r="G968">
            <v>0</v>
          </cell>
          <cell r="H968">
            <v>304.27999999999997</v>
          </cell>
          <cell r="I968">
            <v>354.49</v>
          </cell>
        </row>
        <row r="969">
          <cell r="B969" t="str">
            <v>18.21.01.15</v>
          </cell>
          <cell r="C969" t="str">
            <v>Tubo ponta e bolsa para esgoto, FF, DN150</v>
          </cell>
          <cell r="D969" t="str">
            <v>m</v>
          </cell>
          <cell r="E969">
            <v>348.37</v>
          </cell>
          <cell r="F969">
            <v>0</v>
          </cell>
          <cell r="G969">
            <v>0</v>
          </cell>
          <cell r="H969">
            <v>348.37</v>
          </cell>
          <cell r="I969">
            <v>405.85</v>
          </cell>
        </row>
        <row r="970">
          <cell r="B970" t="str">
            <v>18.21.01.20</v>
          </cell>
          <cell r="C970" t="str">
            <v>Tubo ponta e bolsa para esgoto, FF, DN200</v>
          </cell>
          <cell r="D970" t="str">
            <v>m</v>
          </cell>
          <cell r="E970">
            <v>422.87</v>
          </cell>
          <cell r="F970">
            <v>0</v>
          </cell>
          <cell r="G970">
            <v>0</v>
          </cell>
          <cell r="H970">
            <v>422.87</v>
          </cell>
          <cell r="I970">
            <v>492.64</v>
          </cell>
        </row>
        <row r="971">
          <cell r="B971" t="str">
            <v>18.21.01.25</v>
          </cell>
          <cell r="C971" t="str">
            <v>Tubo ponta e bolsa para esgoto, FF, DN250</v>
          </cell>
          <cell r="D971" t="str">
            <v>m</v>
          </cell>
          <cell r="E971">
            <v>549.53</v>
          </cell>
          <cell r="F971">
            <v>0</v>
          </cell>
          <cell r="G971">
            <v>0</v>
          </cell>
          <cell r="H971">
            <v>549.53</v>
          </cell>
          <cell r="I971">
            <v>640.20000000000005</v>
          </cell>
        </row>
        <row r="972">
          <cell r="B972" t="str">
            <v>18.21.01.30</v>
          </cell>
          <cell r="C972" t="str">
            <v>Tubo ponta e bolsa para esgoto, FF, DN300</v>
          </cell>
          <cell r="D972" t="str">
            <v>m</v>
          </cell>
          <cell r="E972">
            <v>645.30999999999995</v>
          </cell>
          <cell r="F972">
            <v>0</v>
          </cell>
          <cell r="G972">
            <v>0</v>
          </cell>
          <cell r="H972">
            <v>645.30999999999995</v>
          </cell>
          <cell r="I972">
            <v>751.79</v>
          </cell>
        </row>
        <row r="973">
          <cell r="B973" t="str">
            <v>18.21.01.35</v>
          </cell>
          <cell r="C973" t="str">
            <v>Tubo ponta e bolsa para esgoto, FF, DN350</v>
          </cell>
          <cell r="D973" t="str">
            <v>m</v>
          </cell>
          <cell r="E973">
            <v>857.94</v>
          </cell>
          <cell r="F973">
            <v>0</v>
          </cell>
          <cell r="G973">
            <v>0</v>
          </cell>
          <cell r="H973">
            <v>857.94</v>
          </cell>
          <cell r="I973">
            <v>999.5</v>
          </cell>
        </row>
        <row r="974">
          <cell r="B974" t="str">
            <v>18.21.01.40</v>
          </cell>
          <cell r="C974" t="str">
            <v>Tubo ponta e bolsa para esgoto, FF, DN400</v>
          </cell>
          <cell r="D974" t="str">
            <v>m</v>
          </cell>
          <cell r="E974">
            <v>960.34</v>
          </cell>
          <cell r="F974">
            <v>0</v>
          </cell>
          <cell r="G974">
            <v>0</v>
          </cell>
          <cell r="H974">
            <v>960.34</v>
          </cell>
          <cell r="I974">
            <v>1118.8</v>
          </cell>
        </row>
        <row r="975">
          <cell r="B975" t="str">
            <v>18.21.02.10</v>
          </cell>
          <cell r="C975" t="str">
            <v>Curva 22°30' com bolsas para esgoto, FF, DN100</v>
          </cell>
          <cell r="D975" t="str">
            <v>pç</v>
          </cell>
          <cell r="E975">
            <v>197.59</v>
          </cell>
          <cell r="F975">
            <v>0</v>
          </cell>
          <cell r="G975">
            <v>0</v>
          </cell>
          <cell r="H975">
            <v>197.59</v>
          </cell>
          <cell r="I975">
            <v>230.19</v>
          </cell>
        </row>
        <row r="976">
          <cell r="B976" t="str">
            <v>18.21.02.15</v>
          </cell>
          <cell r="C976" t="str">
            <v>Curva 22°30' com bolsas para esgoto, FF, DN150</v>
          </cell>
          <cell r="D976" t="str">
            <v>pç</v>
          </cell>
          <cell r="E976">
            <v>252.67</v>
          </cell>
          <cell r="F976">
            <v>0</v>
          </cell>
          <cell r="G976">
            <v>0</v>
          </cell>
          <cell r="H976">
            <v>252.67</v>
          </cell>
          <cell r="I976">
            <v>294.36</v>
          </cell>
        </row>
        <row r="977">
          <cell r="B977" t="str">
            <v>18.21.02.20</v>
          </cell>
          <cell r="C977" t="str">
            <v>Curva 22°30' com bolsas para esgoto, FF, DN200</v>
          </cell>
          <cell r="D977" t="str">
            <v>pç</v>
          </cell>
          <cell r="E977">
            <v>394.28</v>
          </cell>
          <cell r="F977">
            <v>0</v>
          </cell>
          <cell r="G977">
            <v>0</v>
          </cell>
          <cell r="H977">
            <v>394.28</v>
          </cell>
          <cell r="I977">
            <v>459.34</v>
          </cell>
        </row>
        <row r="978">
          <cell r="B978" t="str">
            <v>18.21.02.25</v>
          </cell>
          <cell r="C978" t="str">
            <v>Curva 22°30' com bolsas para esgoto, FF, DN250</v>
          </cell>
          <cell r="D978" t="str">
            <v>pç</v>
          </cell>
          <cell r="E978">
            <v>716.45</v>
          </cell>
          <cell r="F978">
            <v>0</v>
          </cell>
          <cell r="G978">
            <v>0</v>
          </cell>
          <cell r="H978">
            <v>716.45</v>
          </cell>
          <cell r="I978">
            <v>834.66</v>
          </cell>
        </row>
        <row r="979">
          <cell r="B979" t="str">
            <v>18.21.02.30</v>
          </cell>
          <cell r="C979" t="str">
            <v>Curva 22°30' com bolsas para esgoto, FF, DN300</v>
          </cell>
          <cell r="D979" t="str">
            <v>pç</v>
          </cell>
          <cell r="E979">
            <v>828.62</v>
          </cell>
          <cell r="F979">
            <v>0</v>
          </cell>
          <cell r="G979">
            <v>0</v>
          </cell>
          <cell r="H979">
            <v>828.62</v>
          </cell>
          <cell r="I979">
            <v>965.34</v>
          </cell>
        </row>
        <row r="980">
          <cell r="B980" t="str">
            <v>18.21.02.35</v>
          </cell>
          <cell r="C980" t="str">
            <v>Curva 22°30' com bolsas para esgoto, FF, DN350</v>
          </cell>
          <cell r="D980" t="str">
            <v>pç</v>
          </cell>
          <cell r="E980">
            <v>1074</v>
          </cell>
          <cell r="F980">
            <v>0</v>
          </cell>
          <cell r="G980">
            <v>0</v>
          </cell>
          <cell r="H980">
            <v>1074</v>
          </cell>
          <cell r="I980">
            <v>1251.21</v>
          </cell>
        </row>
        <row r="981">
          <cell r="B981" t="str">
            <v>18.21.02.40</v>
          </cell>
          <cell r="C981" t="str">
            <v>Curva 22°30' com bolsas para esgoto, FF, DN400</v>
          </cell>
          <cell r="D981" t="str">
            <v>pç</v>
          </cell>
          <cell r="E981">
            <v>1678.53</v>
          </cell>
          <cell r="F981">
            <v>0</v>
          </cell>
          <cell r="G981">
            <v>0</v>
          </cell>
          <cell r="H981">
            <v>1678.53</v>
          </cell>
          <cell r="I981">
            <v>1955.49</v>
          </cell>
        </row>
        <row r="982">
          <cell r="B982" t="str">
            <v>18.21.03.10</v>
          </cell>
          <cell r="C982" t="str">
            <v>Curva 45° com bolsas para esgoto, FF, DN100</v>
          </cell>
          <cell r="D982" t="str">
            <v>pç</v>
          </cell>
          <cell r="E982">
            <v>192.47</v>
          </cell>
          <cell r="F982">
            <v>0</v>
          </cell>
          <cell r="G982">
            <v>0</v>
          </cell>
          <cell r="H982">
            <v>192.47</v>
          </cell>
          <cell r="I982">
            <v>224.23</v>
          </cell>
        </row>
        <row r="983">
          <cell r="B983" t="str">
            <v>18.21.03.15</v>
          </cell>
          <cell r="C983" t="str">
            <v>Curva 45° com bolsas para esgoto, FF, DN150</v>
          </cell>
          <cell r="D983" t="str">
            <v>pç</v>
          </cell>
          <cell r="E983">
            <v>277.19</v>
          </cell>
          <cell r="F983">
            <v>0</v>
          </cell>
          <cell r="G983">
            <v>0</v>
          </cell>
          <cell r="H983">
            <v>277.19</v>
          </cell>
          <cell r="I983">
            <v>322.93</v>
          </cell>
        </row>
        <row r="984">
          <cell r="B984" t="str">
            <v>18.21.03.20</v>
          </cell>
          <cell r="C984" t="str">
            <v>Curva 45° com bolsas para esgoto, FF, DN200</v>
          </cell>
          <cell r="D984" t="str">
            <v>pç</v>
          </cell>
          <cell r="E984">
            <v>460.43</v>
          </cell>
          <cell r="F984">
            <v>0</v>
          </cell>
          <cell r="G984">
            <v>0</v>
          </cell>
          <cell r="H984">
            <v>460.43</v>
          </cell>
          <cell r="I984">
            <v>536.4</v>
          </cell>
        </row>
        <row r="985">
          <cell r="B985" t="str">
            <v>18.21.03.25</v>
          </cell>
          <cell r="C985" t="str">
            <v>Curva 45° com bolsas para esgoto, FF, DN250</v>
          </cell>
          <cell r="D985" t="str">
            <v>pç</v>
          </cell>
          <cell r="E985">
            <v>663.44</v>
          </cell>
          <cell r="F985">
            <v>0</v>
          </cell>
          <cell r="G985">
            <v>0</v>
          </cell>
          <cell r="H985">
            <v>663.44</v>
          </cell>
          <cell r="I985">
            <v>772.91</v>
          </cell>
        </row>
        <row r="986">
          <cell r="B986" t="str">
            <v>18.21.03.30</v>
          </cell>
          <cell r="C986" t="str">
            <v>Curva 45° com bolsas para esgoto, FF, DN300</v>
          </cell>
          <cell r="D986" t="str">
            <v>pç</v>
          </cell>
          <cell r="E986">
            <v>1012.02</v>
          </cell>
          <cell r="F986">
            <v>0</v>
          </cell>
          <cell r="G986">
            <v>0</v>
          </cell>
          <cell r="H986">
            <v>1012.02</v>
          </cell>
          <cell r="I986">
            <v>1179</v>
          </cell>
        </row>
        <row r="987">
          <cell r="B987" t="str">
            <v>18.21.03.35</v>
          </cell>
          <cell r="C987" t="str">
            <v>Curva 45° com bolsas para esgoto, FF, DN350</v>
          </cell>
          <cell r="D987" t="str">
            <v>pç</v>
          </cell>
          <cell r="E987">
            <v>1310</v>
          </cell>
          <cell r="F987">
            <v>0</v>
          </cell>
          <cell r="G987">
            <v>0</v>
          </cell>
          <cell r="H987">
            <v>1310</v>
          </cell>
          <cell r="I987">
            <v>1526.15</v>
          </cell>
        </row>
        <row r="988">
          <cell r="B988" t="str">
            <v>18.21.03.40</v>
          </cell>
          <cell r="C988" t="str">
            <v>Curva 45° com bolsas para esgoto, FF, DN400</v>
          </cell>
          <cell r="D988" t="str">
            <v>pç</v>
          </cell>
          <cell r="E988">
            <v>1969.94</v>
          </cell>
          <cell r="F988">
            <v>0</v>
          </cell>
          <cell r="G988">
            <v>0</v>
          </cell>
          <cell r="H988">
            <v>1969.94</v>
          </cell>
          <cell r="I988">
            <v>2294.98</v>
          </cell>
        </row>
        <row r="989">
          <cell r="B989" t="str">
            <v>18.21.04.10</v>
          </cell>
          <cell r="C989" t="str">
            <v>Curva 90° com bolsas para esgoto, FF, DN100</v>
          </cell>
          <cell r="D989" t="str">
            <v>pç</v>
          </cell>
          <cell r="E989">
            <v>209.86</v>
          </cell>
          <cell r="F989">
            <v>0</v>
          </cell>
          <cell r="G989">
            <v>0</v>
          </cell>
          <cell r="H989">
            <v>209.86</v>
          </cell>
          <cell r="I989">
            <v>244.49</v>
          </cell>
        </row>
        <row r="990">
          <cell r="B990" t="str">
            <v>18.21.04.15</v>
          </cell>
          <cell r="C990" t="str">
            <v>Curva 90° com bolsas para esgoto, FF, DN150</v>
          </cell>
          <cell r="D990" t="str">
            <v>pç</v>
          </cell>
          <cell r="E990">
            <v>337.67</v>
          </cell>
          <cell r="F990">
            <v>0</v>
          </cell>
          <cell r="G990">
            <v>0</v>
          </cell>
          <cell r="H990">
            <v>337.67</v>
          </cell>
          <cell r="I990">
            <v>393.39</v>
          </cell>
        </row>
        <row r="991">
          <cell r="B991" t="str">
            <v>18.21.04.20</v>
          </cell>
          <cell r="C991" t="str">
            <v>Curva 90° com bolsas para esgoto, FF, DN200</v>
          </cell>
          <cell r="D991" t="str">
            <v>pç</v>
          </cell>
          <cell r="E991">
            <v>477.92</v>
          </cell>
          <cell r="F991">
            <v>0</v>
          </cell>
          <cell r="G991">
            <v>0</v>
          </cell>
          <cell r="H991">
            <v>477.92</v>
          </cell>
          <cell r="I991">
            <v>556.78</v>
          </cell>
        </row>
        <row r="992">
          <cell r="B992" t="str">
            <v>18.21.04.25</v>
          </cell>
          <cell r="C992" t="str">
            <v>Curva 90° com bolsas para esgoto, FF, DN250</v>
          </cell>
          <cell r="D992" t="str">
            <v>pç</v>
          </cell>
          <cell r="E992">
            <v>983.94</v>
          </cell>
          <cell r="F992">
            <v>0</v>
          </cell>
          <cell r="G992">
            <v>0</v>
          </cell>
          <cell r="H992">
            <v>983.94</v>
          </cell>
          <cell r="I992">
            <v>1146.29</v>
          </cell>
        </row>
        <row r="993">
          <cell r="B993" t="str">
            <v>18.21.04.30</v>
          </cell>
          <cell r="C993" t="str">
            <v>Curva 90° com bolsas para esgoto, FF, DN300</v>
          </cell>
          <cell r="D993" t="str">
            <v>pç</v>
          </cell>
          <cell r="E993">
            <v>1361.39</v>
          </cell>
          <cell r="F993">
            <v>0</v>
          </cell>
          <cell r="G993">
            <v>0</v>
          </cell>
          <cell r="H993">
            <v>1361.39</v>
          </cell>
          <cell r="I993">
            <v>1586.02</v>
          </cell>
        </row>
        <row r="994">
          <cell r="B994" t="str">
            <v>18.21.04.35</v>
          </cell>
          <cell r="C994" t="str">
            <v>Curva 90° com bolsas para esgoto, FF, DN350</v>
          </cell>
          <cell r="D994" t="str">
            <v>pç</v>
          </cell>
          <cell r="E994">
            <v>3546.84</v>
          </cell>
          <cell r="F994">
            <v>0</v>
          </cell>
          <cell r="G994">
            <v>0</v>
          </cell>
          <cell r="H994">
            <v>3546.84</v>
          </cell>
          <cell r="I994">
            <v>4132.07</v>
          </cell>
        </row>
        <row r="995">
          <cell r="B995" t="str">
            <v>18.21.04.40</v>
          </cell>
          <cell r="C995" t="str">
            <v>Curva 90° com bolsas para esgoto, FF, DN400</v>
          </cell>
          <cell r="D995" t="str">
            <v>pç</v>
          </cell>
          <cell r="E995">
            <v>4075.04</v>
          </cell>
          <cell r="F995">
            <v>0</v>
          </cell>
          <cell r="G995">
            <v>0</v>
          </cell>
          <cell r="H995">
            <v>4075.04</v>
          </cell>
          <cell r="I995">
            <v>4747.42</v>
          </cell>
        </row>
        <row r="996">
          <cell r="B996" t="str">
            <v>18.21.06.08</v>
          </cell>
          <cell r="C996" t="str">
            <v>Curva 45° com flanges para esgoto, FF, PN10, DN80</v>
          </cell>
          <cell r="D996" t="str">
            <v>pç</v>
          </cell>
          <cell r="E996">
            <v>195.88</v>
          </cell>
          <cell r="F996">
            <v>0</v>
          </cell>
          <cell r="G996">
            <v>0</v>
          </cell>
          <cell r="H996">
            <v>195.88</v>
          </cell>
          <cell r="I996">
            <v>228.2</v>
          </cell>
        </row>
        <row r="997">
          <cell r="B997" t="str">
            <v>18.21.06.10</v>
          </cell>
          <cell r="C997" t="str">
            <v>Curva 45° com flanges para esgoto, FF, PN10, DN100</v>
          </cell>
          <cell r="D997" t="str">
            <v>pç</v>
          </cell>
          <cell r="E997">
            <v>285.12</v>
          </cell>
          <cell r="F997">
            <v>0</v>
          </cell>
          <cell r="G997">
            <v>0</v>
          </cell>
          <cell r="H997">
            <v>285.12</v>
          </cell>
          <cell r="I997">
            <v>332.16</v>
          </cell>
        </row>
        <row r="998">
          <cell r="B998" t="str">
            <v>18.21.06.15</v>
          </cell>
          <cell r="C998" t="str">
            <v>Curva 45° com flanges para esgoto, FF, PN10, DN150</v>
          </cell>
          <cell r="D998" t="str">
            <v>pç</v>
          </cell>
          <cell r="E998">
            <v>398.2</v>
          </cell>
          <cell r="F998">
            <v>0</v>
          </cell>
          <cell r="G998">
            <v>0</v>
          </cell>
          <cell r="H998">
            <v>398.2</v>
          </cell>
          <cell r="I998">
            <v>463.9</v>
          </cell>
        </row>
        <row r="999">
          <cell r="B999" t="str">
            <v>18.21.06.20</v>
          </cell>
          <cell r="C999" t="str">
            <v>Curva 45° com flanges para esgoto, FF, PN10, DN200</v>
          </cell>
          <cell r="D999" t="str">
            <v>pç</v>
          </cell>
          <cell r="E999">
            <v>559.1</v>
          </cell>
          <cell r="F999">
            <v>0</v>
          </cell>
          <cell r="G999">
            <v>0</v>
          </cell>
          <cell r="H999">
            <v>559.1</v>
          </cell>
          <cell r="I999">
            <v>651.35</v>
          </cell>
        </row>
        <row r="1000">
          <cell r="B1000" t="str">
            <v>18.21.06.25</v>
          </cell>
          <cell r="C1000" t="str">
            <v>Curva 45° com flanges para esgoto, FF, PN10, DN250</v>
          </cell>
          <cell r="D1000" t="str">
            <v>pç</v>
          </cell>
          <cell r="E1000">
            <v>1454.18</v>
          </cell>
          <cell r="F1000">
            <v>0</v>
          </cell>
          <cell r="G1000">
            <v>0</v>
          </cell>
          <cell r="H1000">
            <v>1454.18</v>
          </cell>
          <cell r="I1000">
            <v>1694.12</v>
          </cell>
        </row>
        <row r="1001">
          <cell r="B1001" t="str">
            <v>18.21.06.30</v>
          </cell>
          <cell r="C1001" t="str">
            <v>Curva 45° com flanges para esgoto, FF, PN10, DN300</v>
          </cell>
          <cell r="D1001" t="str">
            <v>pç</v>
          </cell>
          <cell r="E1001">
            <v>1892.81</v>
          </cell>
          <cell r="F1001">
            <v>0</v>
          </cell>
          <cell r="G1001">
            <v>0</v>
          </cell>
          <cell r="H1001">
            <v>1892.81</v>
          </cell>
          <cell r="I1001">
            <v>2205.12</v>
          </cell>
        </row>
        <row r="1002">
          <cell r="B1002" t="str">
            <v>18.21.06.35</v>
          </cell>
          <cell r="C1002" t="str">
            <v>Curva 45° com flanges para esgoto, FF, PN10, DN350</v>
          </cell>
          <cell r="D1002" t="str">
            <v>pç</v>
          </cell>
          <cell r="E1002">
            <v>2567.41</v>
          </cell>
          <cell r="F1002">
            <v>0</v>
          </cell>
          <cell r="G1002">
            <v>0</v>
          </cell>
          <cell r="H1002">
            <v>2567.41</v>
          </cell>
          <cell r="I1002">
            <v>2991.03</v>
          </cell>
        </row>
        <row r="1003">
          <cell r="B1003" t="str">
            <v>18.21.06.40</v>
          </cell>
          <cell r="C1003" t="str">
            <v>Curva 45° com flanges para esgoto, FF, PN10, DN400</v>
          </cell>
          <cell r="D1003" t="str">
            <v>pç</v>
          </cell>
          <cell r="E1003">
            <v>2552.85</v>
          </cell>
          <cell r="F1003">
            <v>0</v>
          </cell>
          <cell r="G1003">
            <v>0</v>
          </cell>
          <cell r="H1003">
            <v>2552.85</v>
          </cell>
          <cell r="I1003">
            <v>2974.07</v>
          </cell>
        </row>
        <row r="1004">
          <cell r="B1004" t="str">
            <v>18.21.07.08</v>
          </cell>
          <cell r="C1004" t="str">
            <v>Curva 90° com flanges para esgoto, FF, PN10, DN80</v>
          </cell>
          <cell r="D1004" t="str">
            <v>pç</v>
          </cell>
          <cell r="E1004">
            <v>182.72</v>
          </cell>
          <cell r="F1004">
            <v>0</v>
          </cell>
          <cell r="G1004">
            <v>0</v>
          </cell>
          <cell r="H1004">
            <v>182.72</v>
          </cell>
          <cell r="I1004">
            <v>212.87</v>
          </cell>
        </row>
        <row r="1005">
          <cell r="B1005" t="str">
            <v>18.21.07.10</v>
          </cell>
          <cell r="C1005" t="str">
            <v>Curva 90° com flanges para esgoto, FF, PN10, DN100</v>
          </cell>
          <cell r="D1005" t="str">
            <v>pç</v>
          </cell>
          <cell r="E1005">
            <v>251.11</v>
          </cell>
          <cell r="F1005">
            <v>0</v>
          </cell>
          <cell r="G1005">
            <v>0</v>
          </cell>
          <cell r="H1005">
            <v>251.11</v>
          </cell>
          <cell r="I1005">
            <v>292.54000000000002</v>
          </cell>
        </row>
        <row r="1006">
          <cell r="B1006" t="str">
            <v>18.21.07.15</v>
          </cell>
          <cell r="C1006" t="str">
            <v>Curva 90° com flanges para esgoto, FF, PN10, DN150</v>
          </cell>
          <cell r="D1006" t="str">
            <v>pç</v>
          </cell>
          <cell r="E1006">
            <v>427.78</v>
          </cell>
          <cell r="F1006">
            <v>0</v>
          </cell>
          <cell r="G1006">
            <v>0</v>
          </cell>
          <cell r="H1006">
            <v>427.78</v>
          </cell>
          <cell r="I1006">
            <v>498.36</v>
          </cell>
        </row>
        <row r="1007">
          <cell r="B1007" t="str">
            <v>18.21.07.20</v>
          </cell>
          <cell r="C1007" t="str">
            <v>Curva 90° com flanges para esgoto, FF, PN10, DN200</v>
          </cell>
          <cell r="D1007" t="str">
            <v>pç</v>
          </cell>
          <cell r="E1007">
            <v>599.66999999999996</v>
          </cell>
          <cell r="F1007">
            <v>0</v>
          </cell>
          <cell r="G1007">
            <v>0</v>
          </cell>
          <cell r="H1007">
            <v>599.66999999999996</v>
          </cell>
          <cell r="I1007">
            <v>698.62</v>
          </cell>
        </row>
        <row r="1008">
          <cell r="B1008" t="str">
            <v>18.21.07.25</v>
          </cell>
          <cell r="C1008" t="str">
            <v>Curva 90° com flanges para esgoto, FF, PN10, DN250</v>
          </cell>
          <cell r="D1008" t="str">
            <v>pç</v>
          </cell>
          <cell r="E1008">
            <v>1167.8499999999999</v>
          </cell>
          <cell r="F1008">
            <v>0</v>
          </cell>
          <cell r="G1008">
            <v>0</v>
          </cell>
          <cell r="H1008">
            <v>1167.8499999999999</v>
          </cell>
          <cell r="I1008">
            <v>1360.55</v>
          </cell>
        </row>
        <row r="1009">
          <cell r="B1009" t="str">
            <v>18.21.07.30</v>
          </cell>
          <cell r="C1009" t="str">
            <v>Curva 90° com flanges para esgoto, FF, PN10, DN300</v>
          </cell>
          <cell r="D1009" t="str">
            <v>pç</v>
          </cell>
          <cell r="E1009">
            <v>1600.77</v>
          </cell>
          <cell r="F1009">
            <v>0</v>
          </cell>
          <cell r="G1009">
            <v>0</v>
          </cell>
          <cell r="H1009">
            <v>1600.77</v>
          </cell>
          <cell r="I1009">
            <v>1864.9</v>
          </cell>
        </row>
        <row r="1010">
          <cell r="B1010" t="str">
            <v>18.21.07.35</v>
          </cell>
          <cell r="C1010" t="str">
            <v>Curva 90° com flanges para esgoto, FF, PN10, DN350</v>
          </cell>
          <cell r="D1010" t="str">
            <v>pç</v>
          </cell>
          <cell r="E1010">
            <v>2304.73</v>
          </cell>
          <cell r="F1010">
            <v>0</v>
          </cell>
          <cell r="G1010">
            <v>0</v>
          </cell>
          <cell r="H1010">
            <v>2304.73</v>
          </cell>
          <cell r="I1010">
            <v>2685.01</v>
          </cell>
        </row>
        <row r="1011">
          <cell r="B1011" t="str">
            <v>18.21.07.40</v>
          </cell>
          <cell r="C1011" t="str">
            <v>Curva 90° com flanges para esgoto, FF, PN10, DN400</v>
          </cell>
          <cell r="D1011" t="str">
            <v>pç</v>
          </cell>
          <cell r="E1011">
            <v>4971.42</v>
          </cell>
          <cell r="F1011">
            <v>0</v>
          </cell>
          <cell r="G1011">
            <v>0</v>
          </cell>
          <cell r="H1011">
            <v>4971.42</v>
          </cell>
          <cell r="I1011">
            <v>5791.7</v>
          </cell>
        </row>
        <row r="1012">
          <cell r="B1012" t="str">
            <v>18.21.08.08</v>
          </cell>
          <cell r="C1012" t="str">
            <v>Junta de desmontagem travada axialmente para esgoto, FF, PN10, DN80</v>
          </cell>
          <cell r="D1012" t="str">
            <v>pç</v>
          </cell>
          <cell r="E1012">
            <v>535.63</v>
          </cell>
          <cell r="F1012">
            <v>0</v>
          </cell>
          <cell r="G1012">
            <v>0</v>
          </cell>
          <cell r="H1012">
            <v>535.63</v>
          </cell>
          <cell r="I1012">
            <v>624.01</v>
          </cell>
        </row>
        <row r="1013">
          <cell r="B1013" t="str">
            <v>18.21.08.10</v>
          </cell>
          <cell r="C1013" t="str">
            <v>Junta de desmontagem travada axialmente para esgoto, FF, PN10, DN100</v>
          </cell>
          <cell r="D1013" t="str">
            <v>pç</v>
          </cell>
          <cell r="E1013">
            <v>611.52</v>
          </cell>
          <cell r="F1013">
            <v>0</v>
          </cell>
          <cell r="G1013">
            <v>0</v>
          </cell>
          <cell r="H1013">
            <v>611.52</v>
          </cell>
          <cell r="I1013">
            <v>712.42</v>
          </cell>
        </row>
        <row r="1014">
          <cell r="B1014" t="str">
            <v>18.21.08.15</v>
          </cell>
          <cell r="C1014" t="str">
            <v>Junta de desmontagem travada axialmente para esgoto, FF, PN10, DN150</v>
          </cell>
          <cell r="D1014" t="str">
            <v>pç</v>
          </cell>
          <cell r="E1014">
            <v>1014.4</v>
          </cell>
          <cell r="F1014">
            <v>0</v>
          </cell>
          <cell r="G1014">
            <v>0</v>
          </cell>
          <cell r="H1014">
            <v>1014.4</v>
          </cell>
          <cell r="I1014">
            <v>1181.78</v>
          </cell>
        </row>
        <row r="1015">
          <cell r="B1015" t="str">
            <v>18.21.08.20</v>
          </cell>
          <cell r="C1015" t="str">
            <v>Junta de desmontagem travada axialmente para esgoto, FF, PN10, DN200</v>
          </cell>
          <cell r="D1015" t="str">
            <v>pç</v>
          </cell>
          <cell r="E1015">
            <v>1302.9000000000001</v>
          </cell>
          <cell r="F1015">
            <v>0</v>
          </cell>
          <cell r="G1015">
            <v>0</v>
          </cell>
          <cell r="H1015">
            <v>1302.9000000000001</v>
          </cell>
          <cell r="I1015">
            <v>1517.88</v>
          </cell>
        </row>
        <row r="1016">
          <cell r="B1016" t="str">
            <v>18.21.08.25</v>
          </cell>
          <cell r="C1016" t="str">
            <v>Junta de desmontagem travada axialmente para esgoto, FF, PN10, DN250</v>
          </cell>
          <cell r="D1016" t="str">
            <v>pç</v>
          </cell>
          <cell r="E1016">
            <v>1412.71</v>
          </cell>
          <cell r="F1016">
            <v>0</v>
          </cell>
          <cell r="G1016">
            <v>0</v>
          </cell>
          <cell r="H1016">
            <v>1412.71</v>
          </cell>
          <cell r="I1016">
            <v>1645.81</v>
          </cell>
        </row>
        <row r="1017">
          <cell r="B1017" t="str">
            <v>18.21.08.30</v>
          </cell>
          <cell r="C1017" t="str">
            <v>Junta de desmontagem travada axialmente para esgoto, FF, PN10, DN300</v>
          </cell>
          <cell r="D1017" t="str">
            <v>pç</v>
          </cell>
          <cell r="E1017">
            <v>1940</v>
          </cell>
          <cell r="F1017">
            <v>0</v>
          </cell>
          <cell r="G1017">
            <v>0</v>
          </cell>
          <cell r="H1017">
            <v>1940</v>
          </cell>
          <cell r="I1017">
            <v>2260.1</v>
          </cell>
        </row>
        <row r="1018">
          <cell r="B1018" t="str">
            <v>18.21.08.35</v>
          </cell>
          <cell r="C1018" t="str">
            <v>Junta de desmontagem travada axialmente para esgoto, FF, PN10, DN350</v>
          </cell>
          <cell r="D1018" t="str">
            <v>pç</v>
          </cell>
          <cell r="E1018">
            <v>3100</v>
          </cell>
          <cell r="F1018">
            <v>0</v>
          </cell>
          <cell r="G1018">
            <v>0</v>
          </cell>
          <cell r="H1018">
            <v>3100</v>
          </cell>
          <cell r="I1018">
            <v>3611.5</v>
          </cell>
        </row>
        <row r="1019">
          <cell r="B1019" t="str">
            <v>18.21.08.40</v>
          </cell>
          <cell r="C1019" t="str">
            <v>Junta de desmontagem travada axialmente para esgoto, FF, PN10, DN400</v>
          </cell>
          <cell r="D1019" t="str">
            <v>pç</v>
          </cell>
          <cell r="E1019">
            <v>3400</v>
          </cell>
          <cell r="F1019">
            <v>0</v>
          </cell>
          <cell r="G1019">
            <v>0</v>
          </cell>
          <cell r="H1019">
            <v>3400</v>
          </cell>
          <cell r="I1019">
            <v>3961</v>
          </cell>
        </row>
        <row r="1020">
          <cell r="I1020" t="str">
            <v/>
          </cell>
        </row>
        <row r="1021">
          <cell r="B1021" t="str">
            <v>18.35.00.00</v>
          </cell>
          <cell r="C1021" t="str">
            <v>Equipamentos e Materiais para instalações Elétricas</v>
          </cell>
          <cell r="E1021" t="str">
            <v/>
          </cell>
          <cell r="F1021" t="str">
            <v/>
          </cell>
          <cell r="G1021" t="str">
            <v/>
          </cell>
          <cell r="I1021" t="str">
            <v/>
          </cell>
        </row>
        <row r="1022">
          <cell r="B1022" t="str">
            <v>18.35.01.02</v>
          </cell>
          <cell r="C1022" t="str">
            <v>Cabo de Cobre Nu, seção 10mm2, Meio duro</v>
          </cell>
          <cell r="D1022" t="str">
            <v>m</v>
          </cell>
          <cell r="E1022">
            <v>5.17</v>
          </cell>
          <cell r="F1022">
            <v>0</v>
          </cell>
          <cell r="G1022">
            <v>0</v>
          </cell>
          <cell r="H1022">
            <v>5.17</v>
          </cell>
          <cell r="I1022">
            <v>6.02</v>
          </cell>
        </row>
        <row r="1023">
          <cell r="B1023" t="str">
            <v>18.35.01.03</v>
          </cell>
          <cell r="C1023" t="str">
            <v>Cabo de Cobre Nu, seção 16mm2, Meio duro</v>
          </cell>
          <cell r="D1023" t="str">
            <v>m</v>
          </cell>
          <cell r="E1023">
            <v>8.24</v>
          </cell>
          <cell r="F1023">
            <v>0</v>
          </cell>
          <cell r="G1023">
            <v>0</v>
          </cell>
          <cell r="H1023">
            <v>8.24</v>
          </cell>
          <cell r="I1023">
            <v>9.6</v>
          </cell>
        </row>
        <row r="1024">
          <cell r="B1024" t="str">
            <v>18.35.01.04</v>
          </cell>
          <cell r="C1024" t="str">
            <v>Cabo de Cobre Nu, seção 25mm2, Meio duro</v>
          </cell>
          <cell r="D1024" t="str">
            <v>m</v>
          </cell>
          <cell r="E1024">
            <v>12.72</v>
          </cell>
          <cell r="F1024">
            <v>0</v>
          </cell>
          <cell r="G1024">
            <v>0</v>
          </cell>
          <cell r="H1024">
            <v>12.72</v>
          </cell>
          <cell r="I1024">
            <v>14.82</v>
          </cell>
        </row>
        <row r="1025">
          <cell r="B1025" t="str">
            <v>18.35.01.05</v>
          </cell>
          <cell r="C1025" t="str">
            <v>Cabo de Cobre Nu, seção 35mm2, Meio duro</v>
          </cell>
          <cell r="D1025" t="str">
            <v>m</v>
          </cell>
          <cell r="E1025">
            <v>17.579999999999998</v>
          </cell>
          <cell r="F1025">
            <v>0</v>
          </cell>
          <cell r="G1025">
            <v>0</v>
          </cell>
          <cell r="H1025">
            <v>17.579999999999998</v>
          </cell>
          <cell r="I1025">
            <v>20.48</v>
          </cell>
        </row>
        <row r="1026">
          <cell r="B1026" t="str">
            <v>18.35.01.06</v>
          </cell>
          <cell r="C1026" t="str">
            <v>Cabo de Cobre Nu, seção 50mm2, Meio duro</v>
          </cell>
          <cell r="D1026" t="str">
            <v>m</v>
          </cell>
          <cell r="E1026">
            <v>24.48</v>
          </cell>
          <cell r="F1026">
            <v>0</v>
          </cell>
          <cell r="G1026">
            <v>0</v>
          </cell>
          <cell r="H1026">
            <v>24.48</v>
          </cell>
          <cell r="I1026">
            <v>28.52</v>
          </cell>
        </row>
        <row r="1027">
          <cell r="B1027" t="str">
            <v>18.35.01.07</v>
          </cell>
          <cell r="C1027" t="str">
            <v>Cabo de Cobre Nu, seção 70mm2, Meio duro</v>
          </cell>
          <cell r="D1027" t="str">
            <v>m</v>
          </cell>
          <cell r="E1027">
            <v>34.49</v>
          </cell>
          <cell r="F1027">
            <v>0</v>
          </cell>
          <cell r="G1027">
            <v>0</v>
          </cell>
          <cell r="H1027">
            <v>34.49</v>
          </cell>
          <cell r="I1027">
            <v>40.18</v>
          </cell>
        </row>
        <row r="1028">
          <cell r="B1028" t="str">
            <v>18.35.01.08</v>
          </cell>
          <cell r="C1028" t="str">
            <v>Cabo de Cobre Nu, seção 95mm2, Meio duro</v>
          </cell>
          <cell r="D1028" t="str">
            <v>m</v>
          </cell>
          <cell r="E1028">
            <v>48.59</v>
          </cell>
          <cell r="F1028">
            <v>0</v>
          </cell>
          <cell r="G1028">
            <v>0</v>
          </cell>
          <cell r="H1028">
            <v>48.59</v>
          </cell>
          <cell r="I1028">
            <v>56.61</v>
          </cell>
        </row>
        <row r="1029">
          <cell r="B1029" t="str">
            <v>18.35.01.09</v>
          </cell>
          <cell r="C1029" t="str">
            <v>Cabo de Cobre Nu, seção 120mm2, Meio duro</v>
          </cell>
          <cell r="D1029" t="str">
            <v>m</v>
          </cell>
          <cell r="E1029">
            <v>63.65</v>
          </cell>
          <cell r="F1029">
            <v>0</v>
          </cell>
          <cell r="G1029">
            <v>0</v>
          </cell>
          <cell r="H1029">
            <v>63.65</v>
          </cell>
          <cell r="I1029">
            <v>74.150000000000006</v>
          </cell>
        </row>
        <row r="1030">
          <cell r="B1030" t="str">
            <v>18.35.01.10</v>
          </cell>
          <cell r="C1030" t="str">
            <v>Cabo de Cobre Nu, seção 150mm2, Meio duro</v>
          </cell>
          <cell r="D1030" t="str">
            <v>m</v>
          </cell>
          <cell r="E1030">
            <v>80.94</v>
          </cell>
          <cell r="F1030">
            <v>0</v>
          </cell>
          <cell r="G1030">
            <v>0</v>
          </cell>
          <cell r="H1030">
            <v>80.94</v>
          </cell>
          <cell r="I1030">
            <v>94.3</v>
          </cell>
        </row>
        <row r="1031">
          <cell r="B1031" t="str">
            <v>18.35.01.11</v>
          </cell>
          <cell r="C1031" t="str">
            <v>Cabo de Cobre Nu, seção 300mm2, Meio duro</v>
          </cell>
          <cell r="D1031" t="str">
            <v>m</v>
          </cell>
          <cell r="E1031">
            <v>167.72</v>
          </cell>
          <cell r="F1031">
            <v>0</v>
          </cell>
          <cell r="G1031">
            <v>0</v>
          </cell>
          <cell r="H1031">
            <v>167.72</v>
          </cell>
          <cell r="I1031">
            <v>195.39</v>
          </cell>
        </row>
        <row r="1032">
          <cell r="B1032" t="str">
            <v>18.35.01.12</v>
          </cell>
          <cell r="C1032" t="str">
            <v>Cabo de Cobre Nu, seção 500mm2, Meio duro</v>
          </cell>
          <cell r="D1032" t="str">
            <v>m</v>
          </cell>
          <cell r="E1032">
            <v>281.67</v>
          </cell>
          <cell r="F1032">
            <v>0</v>
          </cell>
          <cell r="G1032">
            <v>0</v>
          </cell>
          <cell r="H1032">
            <v>281.67</v>
          </cell>
          <cell r="I1032">
            <v>328.15</v>
          </cell>
        </row>
        <row r="1033">
          <cell r="B1033" t="str">
            <v>18.35.01.13</v>
          </cell>
          <cell r="C1033" t="str">
            <v>Cabo de Alumínio, Com Alma de Aço, bitola 1/0 AWG - SINAPI 25004</v>
          </cell>
          <cell r="D1033" t="str">
            <v>kg</v>
          </cell>
          <cell r="E1033">
            <v>28.31</v>
          </cell>
          <cell r="F1033">
            <v>0</v>
          </cell>
          <cell r="G1033">
            <v>0</v>
          </cell>
          <cell r="H1033">
            <v>28.31</v>
          </cell>
          <cell r="I1033">
            <v>32.979999999999997</v>
          </cell>
        </row>
        <row r="1034">
          <cell r="B1034" t="str">
            <v>18.35.01.14</v>
          </cell>
          <cell r="C1034" t="str">
            <v>Cabo de Alumínio, Com Alma de Aço, bitola 2 AWG - SINAPI 25002</v>
          </cell>
          <cell r="D1034" t="str">
            <v>kg</v>
          </cell>
          <cell r="E1034">
            <v>28.54</v>
          </cell>
          <cell r="F1034">
            <v>0</v>
          </cell>
          <cell r="G1034">
            <v>0</v>
          </cell>
          <cell r="H1034">
            <v>28.54</v>
          </cell>
          <cell r="I1034">
            <v>33.25</v>
          </cell>
        </row>
        <row r="1035">
          <cell r="B1035" t="str">
            <v>18.35.01.15</v>
          </cell>
          <cell r="C1035" t="str">
            <v>Cabo de Alumínio, Com Alma de Aço, bitola 4 AWG - SINAPI 841</v>
          </cell>
          <cell r="D1035" t="str">
            <v>kg</v>
          </cell>
          <cell r="E1035">
            <v>29</v>
          </cell>
          <cell r="F1035">
            <v>0</v>
          </cell>
          <cell r="G1035">
            <v>0</v>
          </cell>
          <cell r="H1035">
            <v>29</v>
          </cell>
          <cell r="I1035">
            <v>33.79</v>
          </cell>
        </row>
        <row r="1036">
          <cell r="B1036" t="str">
            <v>18.35.01.16</v>
          </cell>
          <cell r="C1036" t="str">
            <v>Cabo de Alumínio, Sem Alma de Aço, bitola 1/0 AWG - SINAPI 25005</v>
          </cell>
          <cell r="D1036" t="str">
            <v>kg</v>
          </cell>
          <cell r="E1036">
            <v>31.8</v>
          </cell>
          <cell r="F1036">
            <v>0</v>
          </cell>
          <cell r="G1036">
            <v>0</v>
          </cell>
          <cell r="H1036">
            <v>31.8</v>
          </cell>
          <cell r="I1036">
            <v>37.049999999999997</v>
          </cell>
        </row>
        <row r="1037">
          <cell r="B1037" t="str">
            <v>18.35.01.17</v>
          </cell>
          <cell r="C1037" t="str">
            <v>Cabo de Alumínio, Sem Alma de Aço, bitola 2 AWG - SINAPI 25003</v>
          </cell>
          <cell r="D1037" t="str">
            <v>kg</v>
          </cell>
          <cell r="E1037">
            <v>33.96</v>
          </cell>
          <cell r="F1037">
            <v>0</v>
          </cell>
          <cell r="G1037">
            <v>0</v>
          </cell>
          <cell r="H1037">
            <v>33.96</v>
          </cell>
          <cell r="I1037">
            <v>39.56</v>
          </cell>
        </row>
        <row r="1038">
          <cell r="B1038" t="str">
            <v>18.35.01.18</v>
          </cell>
          <cell r="C1038" t="str">
            <v>Cabo de Alumínio, Sem Alma de Aço, bitola 4 AWG - SINAPI 842</v>
          </cell>
          <cell r="D1038" t="str">
            <v>kg</v>
          </cell>
          <cell r="E1038">
            <v>35.770000000000003</v>
          </cell>
          <cell r="F1038">
            <v>0</v>
          </cell>
          <cell r="G1038">
            <v>0</v>
          </cell>
          <cell r="H1038">
            <v>35.770000000000003</v>
          </cell>
          <cell r="I1038">
            <v>41.67</v>
          </cell>
        </row>
        <row r="1039">
          <cell r="B1039" t="str">
            <v>18.35.01.19</v>
          </cell>
          <cell r="C1039" t="str">
            <v>Cabo de cobre singelo, seção 1,5mm2, Isolamento Anti-chama 0,6/1 kV TP Sintenax Pirelli ou equiv.</v>
          </cell>
          <cell r="D1039" t="str">
            <v>m</v>
          </cell>
          <cell r="E1039">
            <v>1.37</v>
          </cell>
          <cell r="F1039">
            <v>0</v>
          </cell>
          <cell r="G1039">
            <v>0</v>
          </cell>
          <cell r="H1039">
            <v>1.37</v>
          </cell>
          <cell r="I1039">
            <v>1.6</v>
          </cell>
        </row>
        <row r="1040">
          <cell r="B1040" t="str">
            <v>18.35.01.20</v>
          </cell>
          <cell r="C1040" t="str">
            <v>Cabo de cobre singelo, seção 2,5mm2, Isolamento Anti-chama 0,6/1 kV TP Sintenax Pirelli ou equiv.</v>
          </cell>
          <cell r="D1040" t="str">
            <v>m</v>
          </cell>
          <cell r="E1040">
            <v>1.91</v>
          </cell>
          <cell r="F1040">
            <v>0</v>
          </cell>
          <cell r="G1040">
            <v>0</v>
          </cell>
          <cell r="H1040">
            <v>1.91</v>
          </cell>
          <cell r="I1040">
            <v>2.23</v>
          </cell>
        </row>
        <row r="1041">
          <cell r="B1041" t="str">
            <v>18.35.01.21</v>
          </cell>
          <cell r="C1041" t="str">
            <v>Cabo de cobre singelo, seção 4,0mm2, Isolamento Anti-chama 0,6/1 kV TP Sintenax Pirelli ou equiv.</v>
          </cell>
          <cell r="D1041" t="str">
            <v>m</v>
          </cell>
          <cell r="E1041">
            <v>2.74</v>
          </cell>
          <cell r="F1041">
            <v>0</v>
          </cell>
          <cell r="G1041">
            <v>0</v>
          </cell>
          <cell r="H1041">
            <v>2.74</v>
          </cell>
          <cell r="I1041">
            <v>3.19</v>
          </cell>
        </row>
        <row r="1042">
          <cell r="B1042" t="str">
            <v>18.35.01.22</v>
          </cell>
          <cell r="C1042" t="str">
            <v>Cabo de cobre singelo, seção 6,0mm2, Isolamento Anti-chama 0,6/1 kV TP Sintenax Pirelli ou equiv.</v>
          </cell>
          <cell r="D1042" t="str">
            <v>m</v>
          </cell>
          <cell r="E1042">
            <v>3.74</v>
          </cell>
          <cell r="F1042">
            <v>0</v>
          </cell>
          <cell r="G1042">
            <v>0</v>
          </cell>
          <cell r="H1042">
            <v>3.74</v>
          </cell>
          <cell r="I1042">
            <v>4.3600000000000003</v>
          </cell>
        </row>
        <row r="1043">
          <cell r="B1043" t="str">
            <v>18.35.01.23</v>
          </cell>
          <cell r="C1043" t="str">
            <v>Cabo de cobre singelo, seção 10,0mm2, Isolamento Anti-chama 0,6/1 kV TP Sintenax Pirelli ou equiv.</v>
          </cell>
          <cell r="D1043" t="str">
            <v>m</v>
          </cell>
          <cell r="E1043">
            <v>5.99</v>
          </cell>
          <cell r="F1043">
            <v>0</v>
          </cell>
          <cell r="G1043">
            <v>0</v>
          </cell>
          <cell r="H1043">
            <v>5.99</v>
          </cell>
          <cell r="I1043">
            <v>6.98</v>
          </cell>
        </row>
        <row r="1044">
          <cell r="B1044" t="str">
            <v>18.35.01.24</v>
          </cell>
          <cell r="C1044" t="str">
            <v>Cabo de cobre singelo, seção 16,0mm2, Isolamento Anti-chama 0,6/1 kV TP Sintenax Pirelli ou equiv.</v>
          </cell>
          <cell r="D1044" t="str">
            <v>m</v>
          </cell>
          <cell r="E1044">
            <v>9.19</v>
          </cell>
          <cell r="F1044">
            <v>0</v>
          </cell>
          <cell r="G1044">
            <v>0</v>
          </cell>
          <cell r="H1044">
            <v>9.19</v>
          </cell>
          <cell r="I1044">
            <v>10.71</v>
          </cell>
        </row>
        <row r="1045">
          <cell r="B1045" t="str">
            <v>18.35.01.25</v>
          </cell>
          <cell r="C1045" t="str">
            <v>Cabo de cobre singelo, seção 25,0mm2, Isolamento Anti-chama 0,6/1 kV TP Sintenax Pirelli ou equiv.</v>
          </cell>
          <cell r="D1045" t="str">
            <v>m</v>
          </cell>
          <cell r="E1045">
            <v>13.99</v>
          </cell>
          <cell r="F1045">
            <v>0</v>
          </cell>
          <cell r="G1045">
            <v>0</v>
          </cell>
          <cell r="H1045">
            <v>13.99</v>
          </cell>
          <cell r="I1045">
            <v>16.3</v>
          </cell>
        </row>
        <row r="1046">
          <cell r="B1046" t="str">
            <v>18.35.01.26</v>
          </cell>
          <cell r="C1046" t="str">
            <v>Cabo de cobre singelo, seção 35,0mm2, Isolamento Anti-chama 0,6/1 kV TP Sintenax Pirelli ou equiv.</v>
          </cell>
          <cell r="D1046" t="str">
            <v>m</v>
          </cell>
          <cell r="E1046">
            <v>19.29</v>
          </cell>
          <cell r="F1046">
            <v>0</v>
          </cell>
          <cell r="G1046">
            <v>0</v>
          </cell>
          <cell r="H1046">
            <v>19.29</v>
          </cell>
          <cell r="I1046">
            <v>22.47</v>
          </cell>
        </row>
        <row r="1047">
          <cell r="B1047" t="str">
            <v>18.35.01.27</v>
          </cell>
          <cell r="C1047" t="str">
            <v>Cabo de cobre singelo, seção 50,0mm2, Isolamento Anti-chama 0,6/1 kV TP Sintenax Pirelli ou equiv.</v>
          </cell>
          <cell r="D1047" t="str">
            <v>m</v>
          </cell>
          <cell r="E1047">
            <v>27.49</v>
          </cell>
          <cell r="F1047">
            <v>0</v>
          </cell>
          <cell r="G1047">
            <v>0</v>
          </cell>
          <cell r="H1047">
            <v>27.49</v>
          </cell>
          <cell r="I1047">
            <v>32.03</v>
          </cell>
        </row>
        <row r="1048">
          <cell r="B1048" t="str">
            <v>18.35.01.28</v>
          </cell>
          <cell r="C1048" t="str">
            <v>Cabo de cobre singelo, seção 70,0mm2, Isolamento Anti-chama 0,6/1 kV TP Sintenax Pirelli ou equiv.</v>
          </cell>
          <cell r="D1048" t="str">
            <v>m</v>
          </cell>
          <cell r="E1048">
            <v>38.08</v>
          </cell>
          <cell r="F1048">
            <v>0</v>
          </cell>
          <cell r="G1048">
            <v>0</v>
          </cell>
          <cell r="H1048">
            <v>38.08</v>
          </cell>
          <cell r="I1048">
            <v>44.36</v>
          </cell>
        </row>
        <row r="1049">
          <cell r="B1049" t="str">
            <v>18.35.01.29</v>
          </cell>
          <cell r="C1049" t="str">
            <v>Cabo de cobre singelo, seção 95,0mm2, Isolamento Anti-chama 0,6/1 kV TP Sintenax Pirelli ou equiv.</v>
          </cell>
          <cell r="D1049" t="str">
            <v>m</v>
          </cell>
          <cell r="E1049">
            <v>50.59</v>
          </cell>
          <cell r="F1049">
            <v>0</v>
          </cell>
          <cell r="G1049">
            <v>0</v>
          </cell>
          <cell r="H1049">
            <v>50.59</v>
          </cell>
          <cell r="I1049">
            <v>58.94</v>
          </cell>
        </row>
        <row r="1050">
          <cell r="B1050" t="str">
            <v>18.35.01.30</v>
          </cell>
          <cell r="C1050" t="str">
            <v>Cabo de cobre singelo, seção 120,0mm2, Isolamento Anti-chama 0,6/1 kV TP Sintenax Pirelli ou equiv.</v>
          </cell>
          <cell r="D1050" t="str">
            <v>m</v>
          </cell>
          <cell r="E1050">
            <v>65.849999999999994</v>
          </cell>
          <cell r="F1050">
            <v>0</v>
          </cell>
          <cell r="G1050">
            <v>0</v>
          </cell>
          <cell r="H1050">
            <v>65.849999999999994</v>
          </cell>
          <cell r="I1050">
            <v>76.72</v>
          </cell>
        </row>
        <row r="1051">
          <cell r="B1051" t="str">
            <v>18.35.01.31</v>
          </cell>
          <cell r="C1051" t="str">
            <v>Cabo de cobre singelo, seção 150,0mm2, Isolamento Anti-chama 0,6/1 kV TP Sintenax Pirelli ou equiv.</v>
          </cell>
          <cell r="D1051" t="str">
            <v>m</v>
          </cell>
          <cell r="E1051">
            <v>81.59</v>
          </cell>
          <cell r="F1051">
            <v>0</v>
          </cell>
          <cell r="G1051">
            <v>0</v>
          </cell>
          <cell r="H1051">
            <v>81.59</v>
          </cell>
          <cell r="I1051">
            <v>95.05</v>
          </cell>
        </row>
        <row r="1052">
          <cell r="B1052" t="str">
            <v>18.35.01.32</v>
          </cell>
          <cell r="C1052" t="str">
            <v>Cabo de cobre singelo, seção 185,0mm2, Isolamento Anti-chama 0,6/1 kV TP Sintenax Pirelli ou equiv.</v>
          </cell>
          <cell r="D1052" t="str">
            <v>m</v>
          </cell>
          <cell r="E1052">
            <v>100.02</v>
          </cell>
          <cell r="F1052">
            <v>0</v>
          </cell>
          <cell r="G1052">
            <v>0</v>
          </cell>
          <cell r="H1052">
            <v>100.02</v>
          </cell>
          <cell r="I1052">
            <v>116.52</v>
          </cell>
        </row>
        <row r="1053">
          <cell r="B1053" t="str">
            <v>18.35.01.33</v>
          </cell>
          <cell r="C1053" t="str">
            <v>Cabo de cobre singelo, seção 240,0mm2, Isolamento Anti-chama 0,6/1 kV TP Sintenax Pirelli ou equiv.</v>
          </cell>
          <cell r="D1053" t="str">
            <v>m</v>
          </cell>
          <cell r="E1053">
            <v>131.71</v>
          </cell>
          <cell r="F1053">
            <v>0</v>
          </cell>
          <cell r="G1053">
            <v>0</v>
          </cell>
          <cell r="H1053">
            <v>131.71</v>
          </cell>
          <cell r="I1053">
            <v>153.44</v>
          </cell>
        </row>
        <row r="1054">
          <cell r="B1054" t="str">
            <v>18.35.01.34</v>
          </cell>
          <cell r="C1054" t="str">
            <v>Cabo de cobre singelo, seção 300,0mm2, Isolamento Anti-chama 0,6/1 kV TP Sintenax Pirelli ou equiv.</v>
          </cell>
          <cell r="D1054" t="str">
            <v>m</v>
          </cell>
          <cell r="E1054">
            <v>164.83</v>
          </cell>
          <cell r="F1054">
            <v>0</v>
          </cell>
          <cell r="G1054">
            <v>0</v>
          </cell>
          <cell r="H1054">
            <v>164.83</v>
          </cell>
          <cell r="I1054">
            <v>192.03</v>
          </cell>
        </row>
        <row r="1055">
          <cell r="B1055" t="str">
            <v>18.35.01.35</v>
          </cell>
          <cell r="C1055" t="str">
            <v>Cabo de cobre singelo, seção 50,0mm2, Isolamento Anti-chama 20/35 kV TP Eprotenax Fx3 Pirelli ou equiv.</v>
          </cell>
          <cell r="D1055" t="str">
            <v>m</v>
          </cell>
          <cell r="E1055">
            <v>87.63</v>
          </cell>
          <cell r="F1055">
            <v>0</v>
          </cell>
          <cell r="G1055">
            <v>0</v>
          </cell>
          <cell r="H1055">
            <v>87.63</v>
          </cell>
          <cell r="I1055">
            <v>102.09</v>
          </cell>
        </row>
        <row r="1056">
          <cell r="B1056" t="str">
            <v>18.35.01.36</v>
          </cell>
          <cell r="C1056" t="str">
            <v>Cabo de cobre singelo, seção 70,0mm2, Isolamento Anti-chama 20/35 kV TP Eprotenax Fx3 Pirelli ou equiv.</v>
          </cell>
          <cell r="D1056" t="str">
            <v>m</v>
          </cell>
          <cell r="E1056">
            <v>104</v>
          </cell>
          <cell r="F1056">
            <v>0</v>
          </cell>
          <cell r="G1056">
            <v>0</v>
          </cell>
          <cell r="H1056">
            <v>104</v>
          </cell>
          <cell r="I1056">
            <v>121.16</v>
          </cell>
        </row>
        <row r="1057">
          <cell r="B1057" t="str">
            <v>18.35.01.37</v>
          </cell>
          <cell r="C1057" t="str">
            <v>Cabo de cobre singelo, seção 95,0mm2, Isolamento Anti-chama 20/35 kV TP Eprotenax Fx3 Pirelli ou equiv.</v>
          </cell>
          <cell r="D1057" t="str">
            <v>m</v>
          </cell>
          <cell r="E1057">
            <v>124.08</v>
          </cell>
          <cell r="F1057">
            <v>0</v>
          </cell>
          <cell r="G1057">
            <v>0</v>
          </cell>
          <cell r="H1057">
            <v>124.08</v>
          </cell>
          <cell r="I1057">
            <v>144.55000000000001</v>
          </cell>
        </row>
        <row r="1058">
          <cell r="B1058" t="str">
            <v>18.35.01.38</v>
          </cell>
          <cell r="C1058" t="str">
            <v>Cabo de cobre singelo, seção 120,0mm2, Isolamento Anti-chama 20/35 kV TP Eprotenax Fx3 Pirelli ou equiv.</v>
          </cell>
          <cell r="D1058" t="str">
            <v>m</v>
          </cell>
          <cell r="E1058">
            <v>130.49</v>
          </cell>
          <cell r="F1058">
            <v>0</v>
          </cell>
          <cell r="G1058">
            <v>0</v>
          </cell>
          <cell r="H1058">
            <v>130.49</v>
          </cell>
          <cell r="I1058">
            <v>152.02000000000001</v>
          </cell>
        </row>
        <row r="1059">
          <cell r="B1059" t="str">
            <v>18.35.01.39</v>
          </cell>
          <cell r="C1059" t="str">
            <v>Cabo de cobre singelo, seção 150,0mm2, Isolamento Anti-chama 20/35 kV TP Eprotenax Fx3 Pirelli ou equiv.</v>
          </cell>
          <cell r="D1059" t="str">
            <v>m</v>
          </cell>
          <cell r="E1059">
            <v>153.41</v>
          </cell>
          <cell r="F1059">
            <v>0</v>
          </cell>
          <cell r="G1059">
            <v>0</v>
          </cell>
          <cell r="H1059">
            <v>153.41</v>
          </cell>
          <cell r="I1059">
            <v>178.72</v>
          </cell>
        </row>
        <row r="1060">
          <cell r="B1060" t="str">
            <v>18.35.01.40</v>
          </cell>
          <cell r="C1060" t="str">
            <v>Cabo de cobre singelo, seção 185,0mm2, Isolamento Anti-chama 20/35 kV TP Eprotenax Fx3 Pirelli ou equiv.</v>
          </cell>
          <cell r="D1060" t="str">
            <v>m</v>
          </cell>
          <cell r="E1060">
            <v>167.16</v>
          </cell>
          <cell r="F1060">
            <v>0</v>
          </cell>
          <cell r="G1060">
            <v>0</v>
          </cell>
          <cell r="H1060">
            <v>167.16</v>
          </cell>
          <cell r="I1060">
            <v>194.74</v>
          </cell>
        </row>
        <row r="1061">
          <cell r="B1061" t="str">
            <v>18.35.01.41</v>
          </cell>
          <cell r="C1061" t="str">
            <v>Cabo de cobre singelo, seção 240,0mm2, Isolamento Anti-chama 20/35 kV TP Eprotenax Fx3 Pirelli ou equiv.</v>
          </cell>
          <cell r="D1061" t="str">
            <v>m</v>
          </cell>
          <cell r="E1061">
            <v>207.83</v>
          </cell>
          <cell r="F1061">
            <v>0</v>
          </cell>
          <cell r="G1061">
            <v>0</v>
          </cell>
          <cell r="H1061">
            <v>207.83</v>
          </cell>
          <cell r="I1061">
            <v>242.12</v>
          </cell>
        </row>
        <row r="1062">
          <cell r="B1062" t="str">
            <v>18.35.01.42</v>
          </cell>
          <cell r="C1062" t="str">
            <v>Cabo de cobre singelo, seção 300,0mm2, Isolamento Anti-chama 20/35 kV TP Eprotenax Fx3 Pirelli ou equiv.</v>
          </cell>
          <cell r="D1062" t="str">
            <v>m</v>
          </cell>
          <cell r="E1062">
            <v>244.96</v>
          </cell>
          <cell r="F1062">
            <v>0</v>
          </cell>
          <cell r="G1062">
            <v>0</v>
          </cell>
          <cell r="H1062">
            <v>244.96</v>
          </cell>
          <cell r="I1062">
            <v>285.38</v>
          </cell>
        </row>
        <row r="1063">
          <cell r="B1063" t="str">
            <v>18.35.01.43</v>
          </cell>
          <cell r="C1063" t="str">
            <v>Cabo de cobre singelo, seção 400,0mm2, Isolamento Anti-chama 20/35 kV TP Eprotenax Fx3 Pirelli ou equiv.</v>
          </cell>
          <cell r="D1063" t="str">
            <v>m</v>
          </cell>
          <cell r="E1063">
            <v>288.22000000000003</v>
          </cell>
          <cell r="F1063">
            <v>0</v>
          </cell>
          <cell r="G1063">
            <v>0</v>
          </cell>
          <cell r="H1063">
            <v>288.22000000000003</v>
          </cell>
          <cell r="I1063">
            <v>335.78</v>
          </cell>
        </row>
        <row r="1064">
          <cell r="B1064" t="str">
            <v>18.35.01.44</v>
          </cell>
          <cell r="C1064" t="str">
            <v>Cabo de cobre singelo, seção 500,0mm2, Isolamento Anti-chama 20/35 kV TP Eprotenax Fx3 Pirelli ou equiv.</v>
          </cell>
          <cell r="D1064" t="str">
            <v>m</v>
          </cell>
          <cell r="E1064">
            <v>393.95</v>
          </cell>
          <cell r="F1064">
            <v>0</v>
          </cell>
          <cell r="G1064">
            <v>0</v>
          </cell>
          <cell r="H1064">
            <v>393.95</v>
          </cell>
          <cell r="I1064">
            <v>458.95</v>
          </cell>
        </row>
        <row r="1065">
          <cell r="B1065" t="str">
            <v>18.35.01.45</v>
          </cell>
          <cell r="C1065" t="str">
            <v>Cabo de cobre singelo, seção 0,75mm2, Isolamento Anti-chama 0,45/0,75 kV TP Foreplast Alcoa ou equiv.</v>
          </cell>
          <cell r="D1065" t="str">
            <v>m</v>
          </cell>
          <cell r="E1065">
            <v>0.51</v>
          </cell>
          <cell r="F1065">
            <v>0</v>
          </cell>
          <cell r="G1065">
            <v>0</v>
          </cell>
          <cell r="H1065">
            <v>0.51</v>
          </cell>
          <cell r="I1065">
            <v>0.59</v>
          </cell>
        </row>
        <row r="1066">
          <cell r="B1066" t="str">
            <v>18.35.01.46</v>
          </cell>
          <cell r="C1066" t="str">
            <v>Cabo de cobre singelo, seção 1,5mm2, Isolamento Anti-chama 0,45/0,75 kV TP Foreplast Alcoa ou equiv.</v>
          </cell>
          <cell r="D1066" t="str">
            <v>m</v>
          </cell>
          <cell r="E1066">
            <v>0.8</v>
          </cell>
          <cell r="F1066">
            <v>0</v>
          </cell>
          <cell r="G1066">
            <v>0</v>
          </cell>
          <cell r="H1066">
            <v>0.8</v>
          </cell>
          <cell r="I1066">
            <v>0.93</v>
          </cell>
        </row>
        <row r="1067">
          <cell r="B1067" t="str">
            <v>18.35.01.47</v>
          </cell>
          <cell r="C1067" t="str">
            <v>Cabo de cobre singelo, seção 2,5mm2, Isolamento Anti-chama 0,45/0,75 kV TP Foreplast Alcoa ou equiv.</v>
          </cell>
          <cell r="D1067" t="str">
            <v>m</v>
          </cell>
          <cell r="E1067">
            <v>1.28</v>
          </cell>
          <cell r="F1067">
            <v>0</v>
          </cell>
          <cell r="G1067">
            <v>0</v>
          </cell>
          <cell r="H1067">
            <v>1.28</v>
          </cell>
          <cell r="I1067">
            <v>1.49</v>
          </cell>
        </row>
        <row r="1068">
          <cell r="B1068" t="str">
            <v>18.35.01.48</v>
          </cell>
          <cell r="C1068" t="str">
            <v>Cabo de cobre singelo, seção 4,0mm2, Isolamento Anti-chama 0,45/0,75 kV TP Foreplast Alcoa ou equiv.</v>
          </cell>
          <cell r="D1068" t="str">
            <v>m</v>
          </cell>
          <cell r="E1068">
            <v>2.29</v>
          </cell>
          <cell r="F1068">
            <v>0</v>
          </cell>
          <cell r="G1068">
            <v>0</v>
          </cell>
          <cell r="H1068">
            <v>2.29</v>
          </cell>
          <cell r="I1068">
            <v>2.67</v>
          </cell>
        </row>
        <row r="1069">
          <cell r="B1069" t="str">
            <v>18.35.01.49</v>
          </cell>
          <cell r="C1069" t="str">
            <v>Cabo de cobre singelo, seção 6,0mm2, Isolamento Anti-chama 0,45/0,75 kV TP Foreplast Alcoa ou equiv.</v>
          </cell>
          <cell r="D1069" t="str">
            <v>m</v>
          </cell>
          <cell r="E1069">
            <v>3.21</v>
          </cell>
          <cell r="F1069">
            <v>0</v>
          </cell>
          <cell r="G1069">
            <v>0</v>
          </cell>
          <cell r="H1069">
            <v>3.21</v>
          </cell>
          <cell r="I1069">
            <v>3.74</v>
          </cell>
        </row>
        <row r="1070">
          <cell r="B1070" t="str">
            <v>18.35.01.50</v>
          </cell>
          <cell r="C1070" t="str">
            <v>Cabo de cobre singelo, seção 10,0mm2, Isolamento Anti-chama 0,45/0,75 kV TP Foreplast Alcoa ou equiv.</v>
          </cell>
          <cell r="D1070" t="str">
            <v>m</v>
          </cell>
          <cell r="E1070">
            <v>5.49</v>
          </cell>
          <cell r="F1070">
            <v>0</v>
          </cell>
          <cell r="G1070">
            <v>0</v>
          </cell>
          <cell r="H1070">
            <v>5.49</v>
          </cell>
          <cell r="I1070">
            <v>6.4</v>
          </cell>
        </row>
        <row r="1071">
          <cell r="B1071" t="str">
            <v>18.35.01.51</v>
          </cell>
          <cell r="C1071" t="str">
            <v>Cabo de cobre singelo, seção 16,0mm2, Isolamento Anti-chama 0,45/0,75 kV TP Foreplast Alcoa ou equiv.</v>
          </cell>
          <cell r="D1071" t="str">
            <v>m</v>
          </cell>
          <cell r="E1071">
            <v>8.4700000000000006</v>
          </cell>
          <cell r="F1071">
            <v>0</v>
          </cell>
          <cell r="G1071">
            <v>0</v>
          </cell>
          <cell r="H1071">
            <v>8.4700000000000006</v>
          </cell>
          <cell r="I1071">
            <v>9.8699999999999992</v>
          </cell>
        </row>
        <row r="1072">
          <cell r="B1072" t="str">
            <v>18.35.01.57</v>
          </cell>
          <cell r="C1072" t="str">
            <v>Cabo de cobre singelo, seção 25,0mm2, Isolamento Anti-chama 0,45/0,75 kV TP Pirastic Pirelli ou equiv.</v>
          </cell>
          <cell r="D1072" t="str">
            <v>m</v>
          </cell>
          <cell r="E1072">
            <v>13.93</v>
          </cell>
          <cell r="F1072">
            <v>0</v>
          </cell>
          <cell r="G1072">
            <v>0</v>
          </cell>
          <cell r="H1072">
            <v>13.93</v>
          </cell>
          <cell r="I1072">
            <v>16.23</v>
          </cell>
        </row>
        <row r="1073">
          <cell r="B1073" t="str">
            <v>18.35.01.58</v>
          </cell>
          <cell r="C1073" t="str">
            <v>Cabo de cobre singelo, seção 35,0mm2, Isolamento Anti-chama 0,45/0,75 kV TP Pirastic Pirelli ou equiv.</v>
          </cell>
          <cell r="D1073" t="str">
            <v>m</v>
          </cell>
          <cell r="E1073">
            <v>18.940000000000001</v>
          </cell>
          <cell r="F1073">
            <v>0</v>
          </cell>
          <cell r="G1073">
            <v>0</v>
          </cell>
          <cell r="H1073">
            <v>18.940000000000001</v>
          </cell>
          <cell r="I1073">
            <v>22.07</v>
          </cell>
        </row>
        <row r="1074">
          <cell r="B1074" t="str">
            <v>18.35.01.59</v>
          </cell>
          <cell r="C1074" t="str">
            <v>Cabo de cobre singelo, seção 50,0mm2, Isolamento Anti-chama 0,45/0,75 kV TP Pirastic Pirelli ou equiv.</v>
          </cell>
          <cell r="D1074" t="str">
            <v>m</v>
          </cell>
          <cell r="E1074">
            <v>26.86</v>
          </cell>
          <cell r="F1074">
            <v>0</v>
          </cell>
          <cell r="G1074">
            <v>0</v>
          </cell>
          <cell r="H1074">
            <v>26.86</v>
          </cell>
          <cell r="I1074">
            <v>31.29</v>
          </cell>
        </row>
        <row r="1075">
          <cell r="B1075" t="str">
            <v>18.35.01.60</v>
          </cell>
          <cell r="C1075" t="str">
            <v>Cabo de cobre singelo, seção 70,0mm2, Isolamento Anti-chama 0,45/0,75 kV TP Pirastic Pirelli ou equiv.</v>
          </cell>
          <cell r="D1075" t="str">
            <v>m</v>
          </cell>
          <cell r="E1075">
            <v>37.11</v>
          </cell>
          <cell r="F1075">
            <v>0</v>
          </cell>
          <cell r="G1075">
            <v>0</v>
          </cell>
          <cell r="H1075">
            <v>37.11</v>
          </cell>
          <cell r="I1075">
            <v>43.23</v>
          </cell>
        </row>
        <row r="1076">
          <cell r="B1076" t="str">
            <v>18.35.01.61</v>
          </cell>
          <cell r="C1076" t="str">
            <v>Cabo de cobre singelo, seção 95,0mm2, Isolamento Anti-chama 0,45/0,75 kV TP Pirastic Pirelli ou equiv.</v>
          </cell>
          <cell r="D1076" t="str">
            <v>m</v>
          </cell>
          <cell r="E1076">
            <v>50.27</v>
          </cell>
          <cell r="F1076">
            <v>0</v>
          </cell>
          <cell r="G1076">
            <v>0</v>
          </cell>
          <cell r="H1076">
            <v>50.27</v>
          </cell>
          <cell r="I1076">
            <v>58.56</v>
          </cell>
        </row>
        <row r="1077">
          <cell r="B1077" t="str">
            <v>18.35.01.62</v>
          </cell>
          <cell r="C1077" t="str">
            <v>Cabo de cobre singelo, seção 120,0mm2, Isolamento Anti-chama 0,45/0,75 kV TP Pirastic Pirelli ou equiv.</v>
          </cell>
          <cell r="D1077" t="str">
            <v>m</v>
          </cell>
          <cell r="E1077">
            <v>63.92</v>
          </cell>
          <cell r="F1077">
            <v>0</v>
          </cell>
          <cell r="G1077">
            <v>0</v>
          </cell>
          <cell r="H1077">
            <v>63.92</v>
          </cell>
          <cell r="I1077">
            <v>74.47</v>
          </cell>
        </row>
        <row r="1078">
          <cell r="B1078" t="str">
            <v>18.35.01.63</v>
          </cell>
          <cell r="C1078" t="str">
            <v>Cabo de cobre singelo, seção 150,0mm2, Isolamento Anti-chama 0,45/0,75 kV TP Pirastic Pirelli ou equiv.</v>
          </cell>
          <cell r="D1078" t="str">
            <v>m</v>
          </cell>
          <cell r="E1078">
            <v>79.77</v>
          </cell>
          <cell r="F1078">
            <v>0</v>
          </cell>
          <cell r="G1078">
            <v>0</v>
          </cell>
          <cell r="H1078">
            <v>79.77</v>
          </cell>
          <cell r="I1078">
            <v>92.93</v>
          </cell>
        </row>
        <row r="1079">
          <cell r="B1079" t="str">
            <v>18.35.01.64</v>
          </cell>
          <cell r="C1079" t="str">
            <v>Cabo de cobre singelo, seção 185,0mm2, Isolamento Anti-chama 0,45/0,75 kV TP Pirastic Pirelli ou equiv.</v>
          </cell>
          <cell r="D1079" t="str">
            <v>m</v>
          </cell>
          <cell r="E1079">
            <v>97.91</v>
          </cell>
          <cell r="F1079">
            <v>0</v>
          </cell>
          <cell r="G1079">
            <v>0</v>
          </cell>
          <cell r="H1079">
            <v>97.91</v>
          </cell>
          <cell r="I1079">
            <v>114.07</v>
          </cell>
        </row>
        <row r="1080">
          <cell r="B1080" t="str">
            <v>18.35.01.65</v>
          </cell>
          <cell r="C1080" t="str">
            <v>Cabo de cobre singelo, seção 240,0mm2, Isolamento Anti-chama 0,45/0,75 kV TP Pirastic Pirelli ou equiv.</v>
          </cell>
          <cell r="D1080" t="str">
            <v>m</v>
          </cell>
          <cell r="E1080">
            <v>129.37</v>
          </cell>
          <cell r="F1080">
            <v>0</v>
          </cell>
          <cell r="G1080">
            <v>0</v>
          </cell>
          <cell r="H1080">
            <v>129.37</v>
          </cell>
          <cell r="I1080">
            <v>150.72</v>
          </cell>
        </row>
        <row r="1081">
          <cell r="B1081" t="str">
            <v>18.35.01.66</v>
          </cell>
          <cell r="C1081" t="str">
            <v>Cabo de cobre singelo, seção 300,0mm2, Isolamento Anti-chama 0,45/0,75 kV TP Pirastic Pirelli ou equiv.</v>
          </cell>
          <cell r="D1081" t="str">
            <v>m</v>
          </cell>
          <cell r="E1081">
            <v>160.12</v>
          </cell>
          <cell r="F1081">
            <v>0</v>
          </cell>
          <cell r="G1081">
            <v>0</v>
          </cell>
          <cell r="H1081">
            <v>160.12</v>
          </cell>
          <cell r="I1081">
            <v>186.54</v>
          </cell>
        </row>
        <row r="1082">
          <cell r="B1082" t="str">
            <v>18.35.01.67</v>
          </cell>
          <cell r="C1082" t="str">
            <v>Cabo de cobre singelo, seção 400,0mm2, Isolamento Anti-chama 0,45/0,75 kV TP Pirastic Pirelli ou equiv.</v>
          </cell>
          <cell r="D1082" t="str">
            <v>m</v>
          </cell>
          <cell r="E1082">
            <v>207.16</v>
          </cell>
          <cell r="F1082">
            <v>0</v>
          </cell>
          <cell r="G1082">
            <v>0</v>
          </cell>
          <cell r="H1082">
            <v>207.16</v>
          </cell>
          <cell r="I1082">
            <v>241.34</v>
          </cell>
        </row>
        <row r="1083">
          <cell r="B1083" t="str">
            <v>18.35.01.68</v>
          </cell>
          <cell r="C1083" t="str">
            <v>Cabo de cobre múltiplo, seção 3x10,0mm2, Isolamento Anti-chama 0,45/0,75 kV TP Ficap ou equiv.</v>
          </cell>
          <cell r="D1083" t="str">
            <v>m</v>
          </cell>
          <cell r="E1083">
            <v>17.84</v>
          </cell>
          <cell r="F1083">
            <v>0</v>
          </cell>
          <cell r="G1083">
            <v>0</v>
          </cell>
          <cell r="H1083">
            <v>17.84</v>
          </cell>
          <cell r="I1083">
            <v>20.78</v>
          </cell>
        </row>
        <row r="1084">
          <cell r="B1084" t="str">
            <v>18.35.01.71</v>
          </cell>
          <cell r="C1084" t="str">
            <v>Cabo de cobre múltiplo, seção 2x1,5mm2, Isolamento Anti-chama 750 V</v>
          </cell>
          <cell r="D1084" t="str">
            <v>m</v>
          </cell>
          <cell r="E1084">
            <v>2.69</v>
          </cell>
          <cell r="F1084">
            <v>0</v>
          </cell>
          <cell r="G1084">
            <v>0</v>
          </cell>
          <cell r="H1084">
            <v>2.69</v>
          </cell>
          <cell r="I1084">
            <v>3.13</v>
          </cell>
        </row>
        <row r="1085">
          <cell r="B1085" t="str">
            <v>18.35.01.72</v>
          </cell>
          <cell r="C1085" t="str">
            <v>Cabo de cobre múltiplo, seção 2x4,0mm2, Isolamento Anti-chama 750 V</v>
          </cell>
          <cell r="D1085" t="str">
            <v>m</v>
          </cell>
          <cell r="E1085">
            <v>5.76</v>
          </cell>
          <cell r="F1085">
            <v>0</v>
          </cell>
          <cell r="G1085">
            <v>0</v>
          </cell>
          <cell r="H1085">
            <v>5.76</v>
          </cell>
          <cell r="I1085">
            <v>6.71</v>
          </cell>
        </row>
        <row r="1086">
          <cell r="B1086" t="str">
            <v>18.35.01.73</v>
          </cell>
          <cell r="C1086" t="str">
            <v>Cabo de cobre múltiplo, seção 2x6,0mm2, Isolamento Anti-chama 750 V</v>
          </cell>
          <cell r="D1086" t="str">
            <v>m</v>
          </cell>
          <cell r="E1086">
            <v>8.65</v>
          </cell>
          <cell r="F1086">
            <v>0</v>
          </cell>
          <cell r="G1086">
            <v>0</v>
          </cell>
          <cell r="H1086">
            <v>8.65</v>
          </cell>
          <cell r="I1086">
            <v>10.08</v>
          </cell>
        </row>
        <row r="1087">
          <cell r="B1087" t="str">
            <v>18.35.01.74</v>
          </cell>
          <cell r="C1087" t="str">
            <v>Cabo de cobre múltiplo, seção 2x10,0mm2, Isolamento Anti-chama 750 V</v>
          </cell>
          <cell r="D1087" t="str">
            <v>m</v>
          </cell>
          <cell r="E1087">
            <v>12.93</v>
          </cell>
          <cell r="F1087">
            <v>0</v>
          </cell>
          <cell r="G1087">
            <v>0</v>
          </cell>
          <cell r="H1087">
            <v>12.93</v>
          </cell>
          <cell r="I1087">
            <v>15.06</v>
          </cell>
        </row>
        <row r="1088">
          <cell r="B1088" t="str">
            <v>18.35.01.75</v>
          </cell>
          <cell r="C1088" t="str">
            <v>Cabo de cobre múltiplo, seção 3x1,5mm2, Isolamento Anti-chama 750 V</v>
          </cell>
          <cell r="D1088" t="str">
            <v>m</v>
          </cell>
          <cell r="E1088">
            <v>3.56</v>
          </cell>
          <cell r="F1088">
            <v>0</v>
          </cell>
          <cell r="G1088">
            <v>0</v>
          </cell>
          <cell r="H1088">
            <v>3.56</v>
          </cell>
          <cell r="I1088">
            <v>4.1500000000000004</v>
          </cell>
        </row>
        <row r="1089">
          <cell r="B1089" t="str">
            <v>18.35.01.76</v>
          </cell>
          <cell r="C1089" t="str">
            <v>Cabo de cobre múltiplo, seção 3x4,0mm2, Isolamento Anti-chama 750 V</v>
          </cell>
          <cell r="D1089" t="str">
            <v>m</v>
          </cell>
          <cell r="E1089">
            <v>8.2799999999999994</v>
          </cell>
          <cell r="F1089">
            <v>0</v>
          </cell>
          <cell r="G1089">
            <v>0</v>
          </cell>
          <cell r="H1089">
            <v>8.2799999999999994</v>
          </cell>
          <cell r="I1089">
            <v>9.65</v>
          </cell>
        </row>
        <row r="1090">
          <cell r="B1090" t="str">
            <v>18.35.01.77</v>
          </cell>
          <cell r="C1090" t="str">
            <v>Cabo de cobre múltiplo, seção 3x6,0mm2, Isolamento Anti-chama 750 V</v>
          </cell>
          <cell r="D1090" t="str">
            <v>m</v>
          </cell>
          <cell r="E1090">
            <v>11.73</v>
          </cell>
          <cell r="F1090">
            <v>0</v>
          </cell>
          <cell r="G1090">
            <v>0</v>
          </cell>
          <cell r="H1090">
            <v>11.73</v>
          </cell>
          <cell r="I1090">
            <v>13.67</v>
          </cell>
        </row>
        <row r="1091">
          <cell r="B1091" t="str">
            <v>18.35.01.78</v>
          </cell>
          <cell r="C1091" t="str">
            <v>Cabo de cobre múltiplo, seção 3x10,0mm2, Isolamento Anti-chama 750 V</v>
          </cell>
          <cell r="D1091" t="str">
            <v>m</v>
          </cell>
          <cell r="E1091">
            <v>17.84</v>
          </cell>
          <cell r="F1091">
            <v>0</v>
          </cell>
          <cell r="G1091">
            <v>0</v>
          </cell>
          <cell r="H1091">
            <v>17.84</v>
          </cell>
          <cell r="I1091">
            <v>20.78</v>
          </cell>
        </row>
        <row r="1092">
          <cell r="B1092" t="str">
            <v>18.35.01.79</v>
          </cell>
          <cell r="C1092" t="str">
            <v>Cabo de cobre múltiplo, seção 4x1,5mm2, Isolamento Anti-chama 750 V</v>
          </cell>
          <cell r="D1092" t="str">
            <v>m</v>
          </cell>
          <cell r="E1092">
            <v>4.55</v>
          </cell>
          <cell r="F1092">
            <v>0</v>
          </cell>
          <cell r="G1092">
            <v>0</v>
          </cell>
          <cell r="H1092">
            <v>4.55</v>
          </cell>
          <cell r="I1092">
            <v>5.3</v>
          </cell>
        </row>
        <row r="1093">
          <cell r="B1093" t="str">
            <v>18.35.01.80</v>
          </cell>
          <cell r="C1093" t="str">
            <v>Cabo de cobre múltiplo, seção 4x4,0mm2, Isolamento Anti-chama 750 V</v>
          </cell>
          <cell r="D1093" t="str">
            <v>m</v>
          </cell>
          <cell r="E1093">
            <v>10.57</v>
          </cell>
          <cell r="F1093">
            <v>0</v>
          </cell>
          <cell r="G1093">
            <v>0</v>
          </cell>
          <cell r="H1093">
            <v>10.57</v>
          </cell>
          <cell r="I1093">
            <v>12.31</v>
          </cell>
        </row>
        <row r="1094">
          <cell r="B1094" t="str">
            <v>18.35.01.81</v>
          </cell>
          <cell r="C1094" t="str">
            <v>Cabo de cobre múltiplo, seção 4x6,0mm2, Isolamento Anti-chama 750 V</v>
          </cell>
          <cell r="D1094" t="str">
            <v>m</v>
          </cell>
          <cell r="E1094">
            <v>15.47</v>
          </cell>
          <cell r="F1094">
            <v>0</v>
          </cell>
          <cell r="G1094">
            <v>0</v>
          </cell>
          <cell r="H1094">
            <v>15.47</v>
          </cell>
          <cell r="I1094">
            <v>18.02</v>
          </cell>
        </row>
        <row r="1095">
          <cell r="B1095" t="str">
            <v>18.35.01.82</v>
          </cell>
          <cell r="C1095" t="str">
            <v>Cabo de cobre múltiplo, seção 4x10,0mm2, Isolamento Anti-chama 750 V</v>
          </cell>
          <cell r="D1095" t="str">
            <v>m</v>
          </cell>
          <cell r="E1095">
            <v>24.53</v>
          </cell>
          <cell r="F1095">
            <v>0</v>
          </cell>
          <cell r="G1095">
            <v>0</v>
          </cell>
          <cell r="H1095">
            <v>24.53</v>
          </cell>
          <cell r="I1095">
            <v>28.58</v>
          </cell>
        </row>
        <row r="1096">
          <cell r="B1096" t="str">
            <v>18.35.01.83</v>
          </cell>
          <cell r="C1096" t="str">
            <v>Cabo de cobre múltiplo, seção 3x1,5mm2, Isolamento Anti-chama 1 kV</v>
          </cell>
          <cell r="D1096" t="str">
            <v>m</v>
          </cell>
          <cell r="E1096">
            <v>3.51</v>
          </cell>
          <cell r="F1096">
            <v>0</v>
          </cell>
          <cell r="G1096">
            <v>0</v>
          </cell>
          <cell r="H1096">
            <v>3.51</v>
          </cell>
          <cell r="I1096">
            <v>4.09</v>
          </cell>
        </row>
        <row r="1097">
          <cell r="B1097" t="str">
            <v>18.35.01.84</v>
          </cell>
          <cell r="C1097" t="str">
            <v>Cabo de cobre múltiplo, seção 3x2,5mm2, Isolamento Anti-chama 1 kV</v>
          </cell>
          <cell r="D1097" t="str">
            <v>m</v>
          </cell>
          <cell r="E1097">
            <v>5.2</v>
          </cell>
          <cell r="F1097">
            <v>0</v>
          </cell>
          <cell r="G1097">
            <v>0</v>
          </cell>
          <cell r="H1097">
            <v>5.2</v>
          </cell>
          <cell r="I1097">
            <v>6.06</v>
          </cell>
        </row>
        <row r="1098">
          <cell r="B1098" t="str">
            <v>18.35.01.85</v>
          </cell>
          <cell r="C1098" t="str">
            <v>Cabo de cobre múltiplo, seção 3x4,0mm2, Isolamento Anti-chama 1 kV</v>
          </cell>
          <cell r="D1098" t="str">
            <v>m</v>
          </cell>
          <cell r="E1098">
            <v>7.92</v>
          </cell>
          <cell r="F1098">
            <v>0</v>
          </cell>
          <cell r="G1098">
            <v>0</v>
          </cell>
          <cell r="H1098">
            <v>7.92</v>
          </cell>
          <cell r="I1098">
            <v>9.23</v>
          </cell>
        </row>
        <row r="1099">
          <cell r="B1099" t="str">
            <v>18.35.01.86</v>
          </cell>
          <cell r="C1099" t="str">
            <v>Cabo de cobre múltiplo, seção 3x6,0mm2, Isolamento Anti-chama 1 kV</v>
          </cell>
          <cell r="D1099" t="str">
            <v>m</v>
          </cell>
          <cell r="E1099">
            <v>11.28</v>
          </cell>
          <cell r="F1099">
            <v>0</v>
          </cell>
          <cell r="G1099">
            <v>0</v>
          </cell>
          <cell r="H1099">
            <v>11.28</v>
          </cell>
          <cell r="I1099">
            <v>13.14</v>
          </cell>
        </row>
        <row r="1100">
          <cell r="B1100" t="str">
            <v>18.35.01.87</v>
          </cell>
          <cell r="C1100" t="str">
            <v>Cabo de cobre múltiplo, seção 3x10,0mm2, Isolamento Anti-chama 1 kV</v>
          </cell>
          <cell r="D1100" t="str">
            <v>m</v>
          </cell>
          <cell r="E1100">
            <v>18.7</v>
          </cell>
          <cell r="F1100">
            <v>0</v>
          </cell>
          <cell r="G1100">
            <v>0</v>
          </cell>
          <cell r="H1100">
            <v>18.7</v>
          </cell>
          <cell r="I1100">
            <v>21.79</v>
          </cell>
        </row>
        <row r="1101">
          <cell r="B1101" t="str">
            <v>18.35.01.88</v>
          </cell>
          <cell r="C1101" t="str">
            <v>Cabo de cobre múltiplo, seção 3x16,0mm2, Isolamento Anti-chama 1 kV</v>
          </cell>
          <cell r="D1101" t="str">
            <v>m</v>
          </cell>
          <cell r="E1101">
            <v>29.24</v>
          </cell>
          <cell r="F1101">
            <v>0</v>
          </cell>
          <cell r="G1101">
            <v>0</v>
          </cell>
          <cell r="H1101">
            <v>29.24</v>
          </cell>
          <cell r="I1101">
            <v>34.06</v>
          </cell>
        </row>
        <row r="1102">
          <cell r="B1102" t="str">
            <v>18.35.02.01</v>
          </cell>
          <cell r="C1102" t="str">
            <v>Curva 90º, Ferro Galvanizado, DN 1/2", para Eletroduto, com Luva</v>
          </cell>
          <cell r="D1102" t="str">
            <v>cj</v>
          </cell>
          <cell r="E1102">
            <v>6.99</v>
          </cell>
          <cell r="F1102">
            <v>0</v>
          </cell>
          <cell r="G1102">
            <v>0</v>
          </cell>
          <cell r="H1102">
            <v>6.99</v>
          </cell>
          <cell r="I1102">
            <v>8.14</v>
          </cell>
        </row>
        <row r="1103">
          <cell r="B1103" t="str">
            <v>18.35.02.02</v>
          </cell>
          <cell r="C1103" t="str">
            <v>Curva 90º, Ferro Galvanizado, DN 3/4", para Eletroduto, com Luva</v>
          </cell>
          <cell r="D1103" t="str">
            <v>cj</v>
          </cell>
          <cell r="E1103">
            <v>7.77</v>
          </cell>
          <cell r="F1103">
            <v>0</v>
          </cell>
          <cell r="G1103">
            <v>0</v>
          </cell>
          <cell r="H1103">
            <v>7.77</v>
          </cell>
          <cell r="I1103">
            <v>9.0500000000000007</v>
          </cell>
        </row>
        <row r="1104">
          <cell r="B1104" t="str">
            <v>18.35.02.03</v>
          </cell>
          <cell r="C1104" t="str">
            <v>Curva 90º, Ferro Galvanizado, DN 1", para Eletroduto, com Luva</v>
          </cell>
          <cell r="D1104" t="str">
            <v>cj</v>
          </cell>
          <cell r="E1104">
            <v>10.14</v>
          </cell>
          <cell r="F1104">
            <v>0</v>
          </cell>
          <cell r="G1104">
            <v>0</v>
          </cell>
          <cell r="H1104">
            <v>10.14</v>
          </cell>
          <cell r="I1104">
            <v>11.81</v>
          </cell>
        </row>
        <row r="1105">
          <cell r="B1105" t="str">
            <v>18.35.02.04</v>
          </cell>
          <cell r="C1105" t="str">
            <v>Curva 90º, Ferro Galvanizado, DN 1 1/4", para Eletroduto, com Luva</v>
          </cell>
          <cell r="D1105" t="str">
            <v>cj</v>
          </cell>
          <cell r="E1105">
            <v>21.84</v>
          </cell>
          <cell r="F1105">
            <v>0</v>
          </cell>
          <cell r="G1105">
            <v>0</v>
          </cell>
          <cell r="H1105">
            <v>21.84</v>
          </cell>
          <cell r="I1105">
            <v>25.44</v>
          </cell>
        </row>
        <row r="1106">
          <cell r="B1106" t="str">
            <v>18.35.02.05</v>
          </cell>
          <cell r="C1106" t="str">
            <v>Curva 90º, Ferro Galvanizado, DN 1 1/2", para Eletroduto, com Luva</v>
          </cell>
          <cell r="D1106" t="str">
            <v>cj</v>
          </cell>
          <cell r="E1106">
            <v>27.65</v>
          </cell>
          <cell r="F1106">
            <v>0</v>
          </cell>
          <cell r="G1106">
            <v>0</v>
          </cell>
          <cell r="H1106">
            <v>27.65</v>
          </cell>
          <cell r="I1106">
            <v>32.21</v>
          </cell>
        </row>
        <row r="1107">
          <cell r="B1107" t="str">
            <v>18.35.02.06</v>
          </cell>
          <cell r="C1107" t="str">
            <v>Curva 90º, Ferro Galvanizado, DN 2", para Eletroduto, com Luva</v>
          </cell>
          <cell r="D1107" t="str">
            <v>cj</v>
          </cell>
          <cell r="E1107">
            <v>40.119999999999997</v>
          </cell>
          <cell r="F1107">
            <v>0</v>
          </cell>
          <cell r="G1107">
            <v>0</v>
          </cell>
          <cell r="H1107">
            <v>40.119999999999997</v>
          </cell>
          <cell r="I1107">
            <v>46.74</v>
          </cell>
        </row>
        <row r="1108">
          <cell r="B1108" t="str">
            <v>18.35.02.07</v>
          </cell>
          <cell r="C1108" t="str">
            <v>Curva 90º, Ferro Galvanizado, DN 2 1/2", para Eletroduto, com Luva</v>
          </cell>
          <cell r="D1108" t="str">
            <v>cj</v>
          </cell>
          <cell r="E1108">
            <v>92.1</v>
          </cell>
          <cell r="F1108">
            <v>0</v>
          </cell>
          <cell r="G1108">
            <v>0</v>
          </cell>
          <cell r="H1108">
            <v>92.1</v>
          </cell>
          <cell r="I1108">
            <v>107.3</v>
          </cell>
        </row>
        <row r="1109">
          <cell r="B1109" t="str">
            <v>18.35.02.08</v>
          </cell>
          <cell r="C1109" t="str">
            <v>Curva 90º, Ferro Galvanizado, DN 3", para Eletroduto, com Luva</v>
          </cell>
          <cell r="D1109" t="str">
            <v>cj</v>
          </cell>
          <cell r="E1109">
            <v>123.62</v>
          </cell>
          <cell r="F1109">
            <v>0</v>
          </cell>
          <cell r="G1109">
            <v>0</v>
          </cell>
          <cell r="H1109">
            <v>123.62</v>
          </cell>
          <cell r="I1109">
            <v>144.02000000000001</v>
          </cell>
        </row>
        <row r="1110">
          <cell r="B1110" t="str">
            <v>18.35.02.09</v>
          </cell>
          <cell r="C1110" t="str">
            <v>Curva 90º, Ferro Galvanizado, DN 4", para Eletroduto, com Luva</v>
          </cell>
          <cell r="D1110" t="str">
            <v>cj</v>
          </cell>
          <cell r="E1110">
            <v>207.34</v>
          </cell>
          <cell r="F1110">
            <v>0</v>
          </cell>
          <cell r="G1110">
            <v>0</v>
          </cell>
          <cell r="H1110">
            <v>207.34</v>
          </cell>
          <cell r="I1110">
            <v>241.55</v>
          </cell>
        </row>
        <row r="1111">
          <cell r="B1111" t="str">
            <v>18.35.02.10</v>
          </cell>
          <cell r="C1111" t="str">
            <v>Curva 90º, PVC, DN 1/2", para Eletroduto Roscável, com Luva</v>
          </cell>
          <cell r="D1111" t="str">
            <v>cj</v>
          </cell>
          <cell r="E1111">
            <v>2.52</v>
          </cell>
          <cell r="F1111">
            <v>0</v>
          </cell>
          <cell r="G1111">
            <v>0</v>
          </cell>
          <cell r="H1111">
            <v>2.52</v>
          </cell>
          <cell r="I1111">
            <v>2.94</v>
          </cell>
        </row>
        <row r="1112">
          <cell r="B1112" t="str">
            <v>18.35.02.11</v>
          </cell>
          <cell r="C1112" t="str">
            <v>Curva 90º, PVC, DN 3/4", para Eletroduto Roscável, com Luva</v>
          </cell>
          <cell r="D1112" t="str">
            <v>cj</v>
          </cell>
          <cell r="E1112">
            <v>2.8</v>
          </cell>
          <cell r="F1112">
            <v>0</v>
          </cell>
          <cell r="G1112">
            <v>0</v>
          </cell>
          <cell r="H1112">
            <v>2.8</v>
          </cell>
          <cell r="I1112">
            <v>3.26</v>
          </cell>
        </row>
        <row r="1113">
          <cell r="B1113" t="str">
            <v>18.35.02.12</v>
          </cell>
          <cell r="C1113" t="str">
            <v>Curva 90º, PVC, DN 1", para Eletroduto Roscável, com Luva</v>
          </cell>
          <cell r="D1113" t="str">
            <v>cj</v>
          </cell>
          <cell r="E1113">
            <v>4.1399999999999997</v>
          </cell>
          <cell r="F1113">
            <v>0</v>
          </cell>
          <cell r="G1113">
            <v>0</v>
          </cell>
          <cell r="H1113">
            <v>4.1399999999999997</v>
          </cell>
          <cell r="I1113">
            <v>4.82</v>
          </cell>
        </row>
        <row r="1114">
          <cell r="B1114" t="str">
            <v>18.35.02.13</v>
          </cell>
          <cell r="C1114" t="str">
            <v>Curva 90º, PVC, DN 1 1/4", para Eletroduto Roscável, com Luva</v>
          </cell>
          <cell r="D1114" t="str">
            <v>cj</v>
          </cell>
          <cell r="E1114">
            <v>5.18</v>
          </cell>
          <cell r="F1114">
            <v>0</v>
          </cell>
          <cell r="G1114">
            <v>0</v>
          </cell>
          <cell r="H1114">
            <v>5.18</v>
          </cell>
          <cell r="I1114">
            <v>6.03</v>
          </cell>
        </row>
        <row r="1115">
          <cell r="B1115" t="str">
            <v>18.35.02.14</v>
          </cell>
          <cell r="C1115" t="str">
            <v>Curva 90º, PVC, DN 1 1/2", para Eletroduto Roscável, com Luva</v>
          </cell>
          <cell r="D1115" t="str">
            <v>cj</v>
          </cell>
          <cell r="E1115">
            <v>6.57</v>
          </cell>
          <cell r="F1115">
            <v>0</v>
          </cell>
          <cell r="G1115">
            <v>0</v>
          </cell>
          <cell r="H1115">
            <v>6.57</v>
          </cell>
          <cell r="I1115">
            <v>7.65</v>
          </cell>
        </row>
        <row r="1116">
          <cell r="B1116" t="str">
            <v>18.35.02.15</v>
          </cell>
          <cell r="C1116" t="str">
            <v>Curva 90º, PVC, DN 2", para Eletroduto Roscável, com Luva</v>
          </cell>
          <cell r="D1116" t="str">
            <v>cj</v>
          </cell>
          <cell r="E1116">
            <v>10.220000000000001</v>
          </cell>
          <cell r="F1116">
            <v>0</v>
          </cell>
          <cell r="G1116">
            <v>0</v>
          </cell>
          <cell r="H1116">
            <v>10.220000000000001</v>
          </cell>
          <cell r="I1116">
            <v>11.91</v>
          </cell>
        </row>
        <row r="1117">
          <cell r="B1117" t="str">
            <v>18.35.02.16</v>
          </cell>
          <cell r="C1117" t="str">
            <v>Curva 90º, PVC, DN 2 1/2", para Eletroduto Roscável, com Luva</v>
          </cell>
          <cell r="D1117" t="str">
            <v>cj</v>
          </cell>
          <cell r="E1117">
            <v>24.91</v>
          </cell>
          <cell r="F1117">
            <v>0</v>
          </cell>
          <cell r="G1117">
            <v>0</v>
          </cell>
          <cell r="H1117">
            <v>24.91</v>
          </cell>
          <cell r="I1117">
            <v>29.02</v>
          </cell>
        </row>
        <row r="1118">
          <cell r="B1118" t="str">
            <v>18.35.02.17</v>
          </cell>
          <cell r="C1118" t="str">
            <v>Curva 90º, PVC, DN 3", para Eletroduto Roscável, com Luva</v>
          </cell>
          <cell r="D1118" t="str">
            <v>cj</v>
          </cell>
          <cell r="E1118">
            <v>27.71</v>
          </cell>
          <cell r="F1118">
            <v>0</v>
          </cell>
          <cell r="G1118">
            <v>0</v>
          </cell>
          <cell r="H1118">
            <v>27.71</v>
          </cell>
          <cell r="I1118">
            <v>32.28</v>
          </cell>
        </row>
        <row r="1119">
          <cell r="B1119" t="str">
            <v>18.35.02.18</v>
          </cell>
          <cell r="C1119" t="str">
            <v>Curva 90º, PVC, DN 4", para Eletroduto Roscável, com Luva</v>
          </cell>
          <cell r="D1119" t="str">
            <v>cj</v>
          </cell>
          <cell r="E1119">
            <v>52.94</v>
          </cell>
          <cell r="F1119">
            <v>0</v>
          </cell>
          <cell r="G1119">
            <v>0</v>
          </cell>
          <cell r="H1119">
            <v>52.94</v>
          </cell>
          <cell r="I1119">
            <v>61.68</v>
          </cell>
        </row>
        <row r="1120">
          <cell r="B1120" t="str">
            <v>18.35.03.01</v>
          </cell>
          <cell r="C1120" t="str">
            <v>Eletroduto, PVC, Roscável, 3 metros, DN 1/2" com Luva</v>
          </cell>
          <cell r="D1120" t="str">
            <v>cj</v>
          </cell>
          <cell r="E1120">
            <v>7.89</v>
          </cell>
          <cell r="F1120">
            <v>0</v>
          </cell>
          <cell r="G1120">
            <v>0</v>
          </cell>
          <cell r="H1120">
            <v>7.89</v>
          </cell>
          <cell r="I1120">
            <v>9.19</v>
          </cell>
        </row>
        <row r="1121">
          <cell r="B1121" t="str">
            <v>18.35.03.02</v>
          </cell>
          <cell r="C1121" t="str">
            <v>Eletroduto, PVC, Roscável, 3 metros, DN 3/4" com Luva</v>
          </cell>
          <cell r="D1121" t="str">
            <v>cj</v>
          </cell>
          <cell r="E1121">
            <v>9.94</v>
          </cell>
          <cell r="F1121">
            <v>0</v>
          </cell>
          <cell r="G1121">
            <v>0</v>
          </cell>
          <cell r="H1121">
            <v>9.94</v>
          </cell>
          <cell r="I1121">
            <v>11.58</v>
          </cell>
        </row>
        <row r="1122">
          <cell r="B1122" t="str">
            <v>18.35.03.03</v>
          </cell>
          <cell r="C1122" t="str">
            <v>Eletroduto, PVC, Roscável, 3 metros, DN 1" com Luva</v>
          </cell>
          <cell r="D1122" t="str">
            <v>cj</v>
          </cell>
          <cell r="E1122">
            <v>15.4</v>
          </cell>
          <cell r="F1122">
            <v>0</v>
          </cell>
          <cell r="G1122">
            <v>0</v>
          </cell>
          <cell r="H1122">
            <v>15.4</v>
          </cell>
          <cell r="I1122">
            <v>17.940000000000001</v>
          </cell>
        </row>
        <row r="1123">
          <cell r="B1123" t="str">
            <v>18.35.03.04</v>
          </cell>
          <cell r="C1123" t="str">
            <v>Eletroduto, PVC, Roscável, 3 metros, DN 1 1/4" com Luva</v>
          </cell>
          <cell r="D1123" t="str">
            <v>cj</v>
          </cell>
          <cell r="E1123">
            <v>20.8</v>
          </cell>
          <cell r="F1123">
            <v>0</v>
          </cell>
          <cell r="G1123">
            <v>0</v>
          </cell>
          <cell r="H1123">
            <v>20.8</v>
          </cell>
          <cell r="I1123">
            <v>24.23</v>
          </cell>
        </row>
        <row r="1124">
          <cell r="B1124" t="str">
            <v>18.35.03.05</v>
          </cell>
          <cell r="C1124" t="str">
            <v>Eletroduto, PVC, Roscável, 3 metros, DN 1 1/2" com Luva</v>
          </cell>
          <cell r="D1124" t="str">
            <v>cj</v>
          </cell>
          <cell r="E1124">
            <v>23.34</v>
          </cell>
          <cell r="F1124">
            <v>0</v>
          </cell>
          <cell r="G1124">
            <v>0</v>
          </cell>
          <cell r="H1124">
            <v>23.34</v>
          </cell>
          <cell r="I1124">
            <v>27.19</v>
          </cell>
        </row>
        <row r="1125">
          <cell r="B1125" t="str">
            <v>18.35.03.06</v>
          </cell>
          <cell r="C1125" t="str">
            <v>Eletroduto, PVC, Roscável, 3 metros, DN 2" com Luva</v>
          </cell>
          <cell r="D1125" t="str">
            <v>cj</v>
          </cell>
          <cell r="E1125">
            <v>37.700000000000003</v>
          </cell>
          <cell r="F1125">
            <v>0</v>
          </cell>
          <cell r="G1125">
            <v>0</v>
          </cell>
          <cell r="H1125">
            <v>37.700000000000003</v>
          </cell>
          <cell r="I1125">
            <v>43.92</v>
          </cell>
        </row>
        <row r="1126">
          <cell r="B1126" t="str">
            <v>18.35.03.07</v>
          </cell>
          <cell r="C1126" t="str">
            <v>Eletroduto, PVC, Roscável, 3 metros, DN 2 1/2" com Luva</v>
          </cell>
          <cell r="D1126" t="str">
            <v>cj</v>
          </cell>
          <cell r="E1126">
            <v>57.81</v>
          </cell>
          <cell r="F1126">
            <v>0</v>
          </cell>
          <cell r="G1126">
            <v>0</v>
          </cell>
          <cell r="H1126">
            <v>57.81</v>
          </cell>
          <cell r="I1126">
            <v>67.349999999999994</v>
          </cell>
        </row>
        <row r="1127">
          <cell r="B1127" t="str">
            <v>18.35.03.08</v>
          </cell>
          <cell r="C1127" t="str">
            <v>Eletroduto, PVC, Roscável, 3 metros, DN 3" com Luva</v>
          </cell>
          <cell r="D1127" t="str">
            <v>cj</v>
          </cell>
          <cell r="E1127">
            <v>73.22</v>
          </cell>
          <cell r="F1127">
            <v>0</v>
          </cell>
          <cell r="G1127">
            <v>0</v>
          </cell>
          <cell r="H1127">
            <v>73.22</v>
          </cell>
          <cell r="I1127">
            <v>85.3</v>
          </cell>
        </row>
        <row r="1128">
          <cell r="B1128" t="str">
            <v>18.35.03.09</v>
          </cell>
          <cell r="C1128" t="str">
            <v>Eletroduto, PVC, Roscável, 3 metros, DN 4" com Luva</v>
          </cell>
          <cell r="D1128" t="str">
            <v>cj</v>
          </cell>
          <cell r="E1128">
            <v>117.37</v>
          </cell>
          <cell r="F1128">
            <v>0</v>
          </cell>
          <cell r="G1128">
            <v>0</v>
          </cell>
          <cell r="H1128">
            <v>117.37</v>
          </cell>
          <cell r="I1128">
            <v>136.74</v>
          </cell>
        </row>
        <row r="1129">
          <cell r="B1129" t="str">
            <v>18.35.03.10</v>
          </cell>
          <cell r="C1129" t="str">
            <v>Eletroduto, Ferro Galvanizado ou Zincado, 3 metros, DN 1/2" com Luva</v>
          </cell>
          <cell r="D1129" t="str">
            <v>cj</v>
          </cell>
          <cell r="E1129">
            <v>18.88</v>
          </cell>
          <cell r="F1129">
            <v>0</v>
          </cell>
          <cell r="G1129">
            <v>0</v>
          </cell>
          <cell r="H1129">
            <v>18.88</v>
          </cell>
          <cell r="I1129">
            <v>22</v>
          </cell>
        </row>
        <row r="1130">
          <cell r="B1130" t="str">
            <v>18.35.03.11</v>
          </cell>
          <cell r="C1130" t="str">
            <v>Eletroduto, Ferro Galvanizado ou Zincado, 3 metros, DN 3/4" com Luva</v>
          </cell>
          <cell r="D1130" t="str">
            <v>cj</v>
          </cell>
          <cell r="E1130">
            <v>36.78</v>
          </cell>
          <cell r="F1130">
            <v>0</v>
          </cell>
          <cell r="G1130">
            <v>0</v>
          </cell>
          <cell r="H1130">
            <v>36.78</v>
          </cell>
          <cell r="I1130">
            <v>42.85</v>
          </cell>
        </row>
        <row r="1131">
          <cell r="B1131" t="str">
            <v>18.35.03.12</v>
          </cell>
          <cell r="C1131" t="str">
            <v>Eletroduto, Ferro Galvanizado ou Zincado, 3 metros, DN 1" com Luva</v>
          </cell>
          <cell r="D1131" t="str">
            <v>cj</v>
          </cell>
          <cell r="E1131">
            <v>47.23</v>
          </cell>
          <cell r="F1131">
            <v>0</v>
          </cell>
          <cell r="G1131">
            <v>0</v>
          </cell>
          <cell r="H1131">
            <v>47.23</v>
          </cell>
          <cell r="I1131">
            <v>55.02</v>
          </cell>
        </row>
        <row r="1132">
          <cell r="B1132" t="str">
            <v>18.35.03.13</v>
          </cell>
          <cell r="C1132" t="str">
            <v>Eletroduto, Ferro Galvanizado ou Zincado, 3 metros, DN 1 1/4" com Luva</v>
          </cell>
          <cell r="D1132" t="str">
            <v>cj</v>
          </cell>
          <cell r="E1132">
            <v>90.54</v>
          </cell>
          <cell r="F1132">
            <v>0</v>
          </cell>
          <cell r="G1132">
            <v>0</v>
          </cell>
          <cell r="H1132">
            <v>90.54</v>
          </cell>
          <cell r="I1132">
            <v>105.48</v>
          </cell>
        </row>
        <row r="1133">
          <cell r="B1133" t="str">
            <v>18.35.03.14</v>
          </cell>
          <cell r="C1133" t="str">
            <v>Eletroduto, Ferro Galvanizado ou Zincado, 3 metros, DN 1 1/2" com Luva</v>
          </cell>
          <cell r="D1133" t="str">
            <v>cj</v>
          </cell>
          <cell r="E1133">
            <v>93.86</v>
          </cell>
          <cell r="F1133">
            <v>0</v>
          </cell>
          <cell r="G1133">
            <v>0</v>
          </cell>
          <cell r="H1133">
            <v>93.86</v>
          </cell>
          <cell r="I1133">
            <v>109.35</v>
          </cell>
        </row>
        <row r="1134">
          <cell r="B1134" t="str">
            <v>18.35.03.15</v>
          </cell>
          <cell r="C1134" t="str">
            <v>Eletroduto, Ferro Galvanizado ou Zincado, 3 metros, DN 2" com Luva</v>
          </cell>
          <cell r="D1134" t="str">
            <v>cj</v>
          </cell>
          <cell r="E1134">
            <v>141.51</v>
          </cell>
          <cell r="F1134">
            <v>0</v>
          </cell>
          <cell r="G1134">
            <v>0</v>
          </cell>
          <cell r="H1134">
            <v>141.51</v>
          </cell>
          <cell r="I1134">
            <v>164.86</v>
          </cell>
        </row>
        <row r="1135">
          <cell r="B1135" t="str">
            <v>18.35.03.16</v>
          </cell>
          <cell r="C1135" t="str">
            <v>Eletroduto, Ferro Galvanizado ou Zincado, 3 metros, DN 2 1/2" com Luva</v>
          </cell>
          <cell r="D1135" t="str">
            <v>cj</v>
          </cell>
          <cell r="E1135">
            <v>177.32</v>
          </cell>
          <cell r="F1135">
            <v>0</v>
          </cell>
          <cell r="G1135">
            <v>0</v>
          </cell>
          <cell r="H1135">
            <v>177.32</v>
          </cell>
          <cell r="I1135">
            <v>206.58</v>
          </cell>
        </row>
        <row r="1136">
          <cell r="B1136" t="str">
            <v>18.35.03.17</v>
          </cell>
          <cell r="C1136" t="str">
            <v>Eletroduto, Ferro Galvanizado ou Zincado, 3 metros, DN 3" com Luva</v>
          </cell>
          <cell r="D1136" t="str">
            <v>cj</v>
          </cell>
          <cell r="E1136">
            <v>324.87</v>
          </cell>
          <cell r="F1136">
            <v>0</v>
          </cell>
          <cell r="G1136">
            <v>0</v>
          </cell>
          <cell r="H1136">
            <v>324.87</v>
          </cell>
          <cell r="I1136">
            <v>378.47</v>
          </cell>
        </row>
        <row r="1137">
          <cell r="B1137" t="str">
            <v>18.35.03.18</v>
          </cell>
          <cell r="C1137" t="str">
            <v>Eletroduto, Ferro Galvanizado ou Zincado, 3 metros, DN 4" com Luva</v>
          </cell>
          <cell r="D1137" t="str">
            <v>cj</v>
          </cell>
          <cell r="E1137">
            <v>378.65</v>
          </cell>
          <cell r="F1137">
            <v>0</v>
          </cell>
          <cell r="G1137">
            <v>0</v>
          </cell>
          <cell r="H1137">
            <v>378.65</v>
          </cell>
          <cell r="I1137">
            <v>441.13</v>
          </cell>
        </row>
        <row r="1138">
          <cell r="B1138" t="str">
            <v>18.35.03.19</v>
          </cell>
          <cell r="C1138" t="str">
            <v>Eletroduto, Metálico, Flexível, Revestimento Externo PVC, DN 15, tipo Copex ou Equiv.</v>
          </cell>
          <cell r="D1138" t="str">
            <v>m</v>
          </cell>
          <cell r="E1138">
            <v>11.82</v>
          </cell>
          <cell r="F1138">
            <v>0</v>
          </cell>
          <cell r="G1138">
            <v>0</v>
          </cell>
          <cell r="H1138">
            <v>11.82</v>
          </cell>
          <cell r="I1138">
            <v>13.77</v>
          </cell>
        </row>
        <row r="1139">
          <cell r="B1139" t="str">
            <v>18.35.03.20</v>
          </cell>
          <cell r="C1139" t="str">
            <v>Eletroduto, Metálico, Flexível, Revestimento Externo PVC, DN 25, tipo Copex ou Equiv.</v>
          </cell>
          <cell r="D1139" t="str">
            <v>m</v>
          </cell>
          <cell r="E1139">
            <v>12.81</v>
          </cell>
          <cell r="F1139">
            <v>0</v>
          </cell>
          <cell r="G1139">
            <v>0</v>
          </cell>
          <cell r="H1139">
            <v>12.81</v>
          </cell>
          <cell r="I1139">
            <v>14.92</v>
          </cell>
        </row>
        <row r="1140">
          <cell r="B1140" t="str">
            <v>18.35.03.21</v>
          </cell>
          <cell r="C1140" t="str">
            <v>Eletroduto, Metálico, Flexível, Revestimento Externo PVC, DN 32, tipo Copex ou Equiv.</v>
          </cell>
          <cell r="D1140" t="str">
            <v>m</v>
          </cell>
          <cell r="E1140">
            <v>16.809999999999999</v>
          </cell>
          <cell r="F1140">
            <v>0</v>
          </cell>
          <cell r="G1140">
            <v>0</v>
          </cell>
          <cell r="H1140">
            <v>16.809999999999999</v>
          </cell>
          <cell r="I1140">
            <v>19.579999999999998</v>
          </cell>
        </row>
        <row r="1141">
          <cell r="B1141" t="str">
            <v>18.35.03.22</v>
          </cell>
          <cell r="C1141" t="str">
            <v>Eletroduto, Metálico, Flexível, Revestimento Externo PVC, DN 40, tipo Copex ou Equiv.</v>
          </cell>
          <cell r="D1141" t="str">
            <v>m</v>
          </cell>
          <cell r="E1141">
            <v>25.36</v>
          </cell>
          <cell r="F1141">
            <v>0</v>
          </cell>
          <cell r="G1141">
            <v>0</v>
          </cell>
          <cell r="H1141">
            <v>25.36</v>
          </cell>
          <cell r="I1141">
            <v>29.54</v>
          </cell>
        </row>
        <row r="1142">
          <cell r="B1142" t="str">
            <v>18.35.03.23</v>
          </cell>
          <cell r="C1142" t="str">
            <v>Eletroduto, Metálico, Flexível, Revestimento Externo PVC, DN 50, tipo Copex ou Equiv.</v>
          </cell>
          <cell r="D1142" t="str">
            <v>m</v>
          </cell>
          <cell r="E1142">
            <v>32.64</v>
          </cell>
          <cell r="F1142">
            <v>0</v>
          </cell>
          <cell r="G1142">
            <v>0</v>
          </cell>
          <cell r="H1142">
            <v>32.64</v>
          </cell>
          <cell r="I1142">
            <v>38.03</v>
          </cell>
        </row>
        <row r="1143">
          <cell r="B1143" t="str">
            <v>18.35.03.24</v>
          </cell>
          <cell r="C1143" t="str">
            <v>Eletroduto, Metálico, Flexível, Revestimento Externo PVC, DN 60, tipo Copex ou Equiv.</v>
          </cell>
          <cell r="D1143" t="str">
            <v>m</v>
          </cell>
          <cell r="E1143">
            <v>43.47</v>
          </cell>
          <cell r="F1143">
            <v>0</v>
          </cell>
          <cell r="G1143">
            <v>0</v>
          </cell>
          <cell r="H1143">
            <v>43.47</v>
          </cell>
          <cell r="I1143">
            <v>50.64</v>
          </cell>
        </row>
        <row r="1144">
          <cell r="B1144" t="str">
            <v>18.35.03.25</v>
          </cell>
          <cell r="C1144" t="str">
            <v>Eletroduto, Metálico, Flexível, Revestimento Externo PVC, DN 75, tipo Copex ou Equiv.</v>
          </cell>
          <cell r="D1144" t="str">
            <v>m</v>
          </cell>
          <cell r="E1144">
            <v>67.75</v>
          </cell>
          <cell r="F1144">
            <v>0</v>
          </cell>
          <cell r="G1144">
            <v>0</v>
          </cell>
          <cell r="H1144">
            <v>67.75</v>
          </cell>
          <cell r="I1144">
            <v>78.930000000000007</v>
          </cell>
        </row>
        <row r="1145">
          <cell r="B1145" t="str">
            <v>18.35.03.26</v>
          </cell>
          <cell r="C1145" t="str">
            <v>Eletroduto, Metálico, Flexível, sem revestimento, DN 1/2"</v>
          </cell>
          <cell r="D1145" t="str">
            <v>m</v>
          </cell>
          <cell r="E1145">
            <v>8.16</v>
          </cell>
          <cell r="F1145">
            <v>0</v>
          </cell>
          <cell r="G1145">
            <v>0</v>
          </cell>
          <cell r="H1145">
            <v>8.16</v>
          </cell>
          <cell r="I1145">
            <v>9.51</v>
          </cell>
        </row>
        <row r="1146">
          <cell r="B1146" t="str">
            <v>18.35.03.27</v>
          </cell>
          <cell r="C1146" t="str">
            <v>Eletroduto, Metálico, Flexível, sem revestimento, DN 1"</v>
          </cell>
          <cell r="D1146" t="str">
            <v>m</v>
          </cell>
          <cell r="E1146">
            <v>14.49</v>
          </cell>
          <cell r="F1146">
            <v>0</v>
          </cell>
          <cell r="G1146">
            <v>0</v>
          </cell>
          <cell r="H1146">
            <v>14.49</v>
          </cell>
          <cell r="I1146">
            <v>16.88</v>
          </cell>
        </row>
        <row r="1147">
          <cell r="B1147" t="str">
            <v>18.35.03.28</v>
          </cell>
          <cell r="C1147" t="str">
            <v>Eletroduto, Metálico, Flexível, sem revestimento, DN 1 1/2"</v>
          </cell>
          <cell r="D1147" t="str">
            <v>m</v>
          </cell>
          <cell r="E1147">
            <v>27.37</v>
          </cell>
          <cell r="F1147">
            <v>0</v>
          </cell>
          <cell r="G1147">
            <v>0</v>
          </cell>
          <cell r="H1147">
            <v>27.37</v>
          </cell>
          <cell r="I1147">
            <v>31.89</v>
          </cell>
        </row>
        <row r="1148">
          <cell r="B1148" t="str">
            <v>18.35.03.29</v>
          </cell>
          <cell r="C1148" t="str">
            <v>Eletroduto, Metálico, Flexível, sem revestimento, DN 1 1/4"</v>
          </cell>
          <cell r="D1148" t="str">
            <v>m</v>
          </cell>
          <cell r="E1148">
            <v>23.25</v>
          </cell>
          <cell r="F1148">
            <v>0</v>
          </cell>
          <cell r="G1148">
            <v>0</v>
          </cell>
          <cell r="H1148">
            <v>23.25</v>
          </cell>
          <cell r="I1148">
            <v>27.09</v>
          </cell>
        </row>
        <row r="1149">
          <cell r="B1149" t="str">
            <v>18.35.03.30</v>
          </cell>
          <cell r="C1149" t="str">
            <v>Eletroduto, Metálico, Flexível, sem revestimento, DN 2"</v>
          </cell>
          <cell r="D1149" t="str">
            <v>m</v>
          </cell>
          <cell r="E1149">
            <v>36.89</v>
          </cell>
          <cell r="F1149">
            <v>0</v>
          </cell>
          <cell r="G1149">
            <v>0</v>
          </cell>
          <cell r="H1149">
            <v>36.89</v>
          </cell>
          <cell r="I1149">
            <v>42.98</v>
          </cell>
        </row>
        <row r="1150">
          <cell r="B1150" t="str">
            <v>18.35.03.31</v>
          </cell>
          <cell r="C1150" t="str">
            <v>Eletroduto, Metálico, Flexível, sem revestimento, DN 2 1/2"</v>
          </cell>
          <cell r="D1150" t="str">
            <v>m</v>
          </cell>
          <cell r="E1150">
            <v>60.41</v>
          </cell>
          <cell r="F1150">
            <v>0</v>
          </cell>
          <cell r="G1150">
            <v>0</v>
          </cell>
          <cell r="H1150">
            <v>60.41</v>
          </cell>
          <cell r="I1150">
            <v>70.38</v>
          </cell>
        </row>
        <row r="1151">
          <cell r="B1151" t="str">
            <v>18.35.03.32</v>
          </cell>
          <cell r="C1151" t="str">
            <v>Eletroduto, Metálico, Flexível, sem revestimento, DN 3"</v>
          </cell>
          <cell r="D1151" t="str">
            <v>m</v>
          </cell>
          <cell r="E1151">
            <v>68.03</v>
          </cell>
          <cell r="F1151">
            <v>0</v>
          </cell>
          <cell r="G1151">
            <v>0</v>
          </cell>
          <cell r="H1151">
            <v>68.03</v>
          </cell>
          <cell r="I1151">
            <v>79.25</v>
          </cell>
        </row>
        <row r="1152">
          <cell r="B1152" t="str">
            <v>18.35.03.33</v>
          </cell>
          <cell r="C1152" t="str">
            <v>Eletroduto, PVC, Flexível, corrugado, DN 16mm, tipo Tigreflex ou Equiv.</v>
          </cell>
          <cell r="D1152" t="str">
            <v>m</v>
          </cell>
          <cell r="E1152">
            <v>1.24</v>
          </cell>
          <cell r="F1152">
            <v>0</v>
          </cell>
          <cell r="G1152">
            <v>0</v>
          </cell>
          <cell r="H1152">
            <v>1.24</v>
          </cell>
          <cell r="I1152">
            <v>1.44</v>
          </cell>
        </row>
        <row r="1153">
          <cell r="B1153" t="str">
            <v>18.35.03.34</v>
          </cell>
          <cell r="C1153" t="str">
            <v>Eletroduto, PVC, Flexível, corrugado, DN 20mm, tipo Tigreflex ou Equiv.</v>
          </cell>
          <cell r="D1153" t="str">
            <v>m</v>
          </cell>
          <cell r="E1153">
            <v>1.47</v>
          </cell>
          <cell r="F1153">
            <v>0</v>
          </cell>
          <cell r="G1153">
            <v>0</v>
          </cell>
          <cell r="H1153">
            <v>1.47</v>
          </cell>
          <cell r="I1153">
            <v>1.71</v>
          </cell>
        </row>
        <row r="1154">
          <cell r="B1154" t="str">
            <v>18.35.03.35</v>
          </cell>
          <cell r="C1154" t="str">
            <v>Eletroduto, PVC, Flexível, corrugado, DN 25mm, tipo Tigreflex ou Equiv.</v>
          </cell>
          <cell r="D1154" t="str">
            <v>m</v>
          </cell>
          <cell r="E1154">
            <v>1.59</v>
          </cell>
          <cell r="F1154">
            <v>0</v>
          </cell>
          <cell r="G1154">
            <v>0</v>
          </cell>
          <cell r="H1154">
            <v>1.59</v>
          </cell>
          <cell r="I1154">
            <v>1.85</v>
          </cell>
        </row>
        <row r="1155">
          <cell r="B1155" t="str">
            <v>18.35.03.36</v>
          </cell>
          <cell r="C1155" t="str">
            <v>Eletroduto, PVC, Flexível, corrugado, DN 32mm, tipo Tigreflex ou Equiv.</v>
          </cell>
          <cell r="D1155" t="str">
            <v>m</v>
          </cell>
          <cell r="E1155">
            <v>2.73</v>
          </cell>
          <cell r="F1155">
            <v>0</v>
          </cell>
          <cell r="G1155">
            <v>0</v>
          </cell>
          <cell r="H1155">
            <v>2.73</v>
          </cell>
          <cell r="I1155">
            <v>3.18</v>
          </cell>
        </row>
        <row r="1156">
          <cell r="B1156" t="str">
            <v>18.35.04.01</v>
          </cell>
          <cell r="C1156" t="str">
            <v>Abraçadeira Metálica para Eletroduto, Tipo D, 1/2", com parafuso de fixação</v>
          </cell>
          <cell r="D1156" t="str">
            <v>cj</v>
          </cell>
          <cell r="E1156">
            <v>0.69</v>
          </cell>
          <cell r="F1156">
            <v>0</v>
          </cell>
          <cell r="G1156">
            <v>0</v>
          </cell>
          <cell r="H1156">
            <v>0.69</v>
          </cell>
          <cell r="I1156">
            <v>0.8</v>
          </cell>
        </row>
        <row r="1157">
          <cell r="B1157" t="str">
            <v>18.35.04.02</v>
          </cell>
          <cell r="C1157" t="str">
            <v>Abraçadeira Metálica para Eletroduto, Tipo D, 3/4", com parafuso de fixação</v>
          </cell>
          <cell r="D1157" t="str">
            <v>cj</v>
          </cell>
          <cell r="E1157">
            <v>0.72</v>
          </cell>
          <cell r="F1157">
            <v>0</v>
          </cell>
          <cell r="G1157">
            <v>0</v>
          </cell>
          <cell r="H1157">
            <v>0.72</v>
          </cell>
          <cell r="I1157">
            <v>0.84</v>
          </cell>
        </row>
        <row r="1158">
          <cell r="B1158" t="str">
            <v>18.35.04.03</v>
          </cell>
          <cell r="C1158" t="str">
            <v>Abraçadeira Metálica para Eletroduto, Tipo D, 1", com parafuso de fixação</v>
          </cell>
          <cell r="D1158" t="str">
            <v>cj</v>
          </cell>
          <cell r="E1158">
            <v>0.83</v>
          </cell>
          <cell r="F1158">
            <v>0</v>
          </cell>
          <cell r="G1158">
            <v>0</v>
          </cell>
          <cell r="H1158">
            <v>0.83</v>
          </cell>
          <cell r="I1158">
            <v>0.97</v>
          </cell>
        </row>
        <row r="1159">
          <cell r="B1159" t="str">
            <v>18.35.04.04</v>
          </cell>
          <cell r="C1159" t="str">
            <v>Abraçadeira Metálica para Eletroduto, Tipo D, 1 1/4", com parafuso de fixação</v>
          </cell>
          <cell r="D1159" t="str">
            <v>cj</v>
          </cell>
          <cell r="E1159">
            <v>1.37</v>
          </cell>
          <cell r="F1159">
            <v>0</v>
          </cell>
          <cell r="G1159">
            <v>0</v>
          </cell>
          <cell r="H1159">
            <v>1.37</v>
          </cell>
          <cell r="I1159">
            <v>1.6</v>
          </cell>
        </row>
        <row r="1160">
          <cell r="B1160" t="str">
            <v>18.35.04.05</v>
          </cell>
          <cell r="C1160" t="str">
            <v>Abraçadeira Metálica para Eletroduto, Tipo D, 1 1/2", com parafuso de fixação</v>
          </cell>
          <cell r="D1160" t="str">
            <v>cj</v>
          </cell>
          <cell r="E1160">
            <v>1.43</v>
          </cell>
          <cell r="F1160">
            <v>0</v>
          </cell>
          <cell r="G1160">
            <v>0</v>
          </cell>
          <cell r="H1160">
            <v>1.43</v>
          </cell>
          <cell r="I1160">
            <v>1.67</v>
          </cell>
        </row>
        <row r="1161">
          <cell r="B1161" t="str">
            <v>18.35.04.06</v>
          </cell>
          <cell r="C1161" t="str">
            <v>Abraçadeira Metálica para Eletroduto, Tipo D, 2", com parafuso de fixação</v>
          </cell>
          <cell r="D1161" t="str">
            <v>cj</v>
          </cell>
          <cell r="E1161">
            <v>1.58</v>
          </cell>
          <cell r="F1161">
            <v>0</v>
          </cell>
          <cell r="G1161">
            <v>0</v>
          </cell>
          <cell r="H1161">
            <v>1.58</v>
          </cell>
          <cell r="I1161">
            <v>1.84</v>
          </cell>
        </row>
        <row r="1162">
          <cell r="B1162" t="str">
            <v>18.35.04.07</v>
          </cell>
          <cell r="C1162" t="str">
            <v>Abraçadeira Metálica para Eletroduto, Tipo D, 2 1/2", com parafuso de fixação</v>
          </cell>
          <cell r="D1162" t="str">
            <v>cj</v>
          </cell>
          <cell r="E1162">
            <v>2.04</v>
          </cell>
          <cell r="F1162">
            <v>0</v>
          </cell>
          <cell r="G1162">
            <v>0</v>
          </cell>
          <cell r="H1162">
            <v>2.04</v>
          </cell>
          <cell r="I1162">
            <v>2.38</v>
          </cell>
        </row>
        <row r="1163">
          <cell r="B1163" t="str">
            <v>18.35.04.08</v>
          </cell>
          <cell r="C1163" t="str">
            <v>Abraçadeira Metálica para Eletroduto, Tipo D, 3", com parafuso de fixação</v>
          </cell>
          <cell r="D1163" t="str">
            <v>cj</v>
          </cell>
          <cell r="E1163">
            <v>2.27</v>
          </cell>
          <cell r="F1163">
            <v>0</v>
          </cell>
          <cell r="G1163">
            <v>0</v>
          </cell>
          <cell r="H1163">
            <v>2.27</v>
          </cell>
          <cell r="I1163">
            <v>2.64</v>
          </cell>
        </row>
        <row r="1164">
          <cell r="B1164" t="str">
            <v>18.35.04.09</v>
          </cell>
          <cell r="C1164" t="str">
            <v>Abraçadeira Metálica para Eletroduto, Tipo D, 4", com parafuso de fixação</v>
          </cell>
          <cell r="D1164" t="str">
            <v>cj</v>
          </cell>
          <cell r="E1164">
            <v>2.94</v>
          </cell>
          <cell r="F1164">
            <v>0</v>
          </cell>
          <cell r="G1164">
            <v>0</v>
          </cell>
          <cell r="H1164">
            <v>2.94</v>
          </cell>
          <cell r="I1164">
            <v>3.43</v>
          </cell>
        </row>
        <row r="1165">
          <cell r="B1165" t="str">
            <v>18.35.04.10</v>
          </cell>
          <cell r="C1165" t="str">
            <v>Abraçadeira de Nylon para Amarração de Cabos, comprimento = 100mm</v>
          </cell>
          <cell r="D1165" t="str">
            <v>pç</v>
          </cell>
          <cell r="E1165">
            <v>0.04</v>
          </cell>
          <cell r="F1165">
            <v>0</v>
          </cell>
          <cell r="G1165">
            <v>0</v>
          </cell>
          <cell r="H1165">
            <v>0.04</v>
          </cell>
          <cell r="I1165">
            <v>0.05</v>
          </cell>
        </row>
        <row r="1166">
          <cell r="B1166" t="str">
            <v>18.35.04.11</v>
          </cell>
          <cell r="C1166" t="str">
            <v>Abraçadeira de Nylon para Amarração de Cabos, comprimento = 158mm</v>
          </cell>
          <cell r="D1166" t="str">
            <v>pç</v>
          </cell>
          <cell r="E1166">
            <v>0.11</v>
          </cell>
          <cell r="F1166">
            <v>0</v>
          </cell>
          <cell r="G1166">
            <v>0</v>
          </cell>
          <cell r="H1166">
            <v>0.11</v>
          </cell>
          <cell r="I1166">
            <v>0.13</v>
          </cell>
        </row>
        <row r="1167">
          <cell r="B1167" t="str">
            <v>18.35.04.12</v>
          </cell>
          <cell r="C1167" t="str">
            <v>Abraçadeira de Nylon para Amarração de Cabos, comprimento = 200mm</v>
          </cell>
          <cell r="D1167" t="str">
            <v>pç</v>
          </cell>
          <cell r="E1167">
            <v>0.15</v>
          </cell>
          <cell r="F1167">
            <v>0</v>
          </cell>
          <cell r="G1167">
            <v>0</v>
          </cell>
          <cell r="H1167">
            <v>0.15</v>
          </cell>
          <cell r="I1167">
            <v>0.17</v>
          </cell>
        </row>
        <row r="1168">
          <cell r="B1168" t="str">
            <v>18.35.04.13</v>
          </cell>
          <cell r="C1168" t="str">
            <v>Abraçadeira de Nylon para Amarração de Cabos, comprimento = 232mm</v>
          </cell>
          <cell r="D1168" t="str">
            <v>pç</v>
          </cell>
          <cell r="E1168">
            <v>0.77</v>
          </cell>
          <cell r="F1168">
            <v>0</v>
          </cell>
          <cell r="G1168">
            <v>0</v>
          </cell>
          <cell r="H1168">
            <v>0.77</v>
          </cell>
          <cell r="I1168">
            <v>0.9</v>
          </cell>
        </row>
        <row r="1169">
          <cell r="B1169" t="str">
            <v>18.35.04.14</v>
          </cell>
          <cell r="C1169" t="str">
            <v>Abraçadeira de Nylon para Amarração de Cabos, comprimento = 390mm</v>
          </cell>
          <cell r="D1169" t="str">
            <v>pç</v>
          </cell>
          <cell r="E1169">
            <v>0.74</v>
          </cell>
          <cell r="F1169">
            <v>0</v>
          </cell>
          <cell r="G1169">
            <v>0</v>
          </cell>
          <cell r="H1169">
            <v>0.74</v>
          </cell>
          <cell r="I1169">
            <v>0.86</v>
          </cell>
        </row>
        <row r="1170">
          <cell r="B1170" t="str">
            <v>18.35.05.01</v>
          </cell>
          <cell r="C1170" t="str">
            <v>Disjuntor termomagnético, tipo DIN, monofásico, de 6 A a 32 A</v>
          </cell>
          <cell r="D1170" t="str">
            <v>un</v>
          </cell>
          <cell r="E1170">
            <v>8.3000000000000007</v>
          </cell>
          <cell r="F1170">
            <v>0</v>
          </cell>
          <cell r="G1170">
            <v>0</v>
          </cell>
          <cell r="H1170">
            <v>8.3000000000000007</v>
          </cell>
          <cell r="I1170">
            <v>9.67</v>
          </cell>
        </row>
        <row r="1171">
          <cell r="B1171" t="str">
            <v>18.35.05.02</v>
          </cell>
          <cell r="C1171" t="str">
            <v>Disjuntor termomagnético, tipo DIN, monofásico, de 40 A a 32 A</v>
          </cell>
          <cell r="D1171" t="str">
            <v>un</v>
          </cell>
          <cell r="E1171">
            <v>12.32</v>
          </cell>
          <cell r="F1171">
            <v>0</v>
          </cell>
          <cell r="G1171">
            <v>0</v>
          </cell>
          <cell r="H1171">
            <v>12.32</v>
          </cell>
          <cell r="I1171">
            <v>14.35</v>
          </cell>
        </row>
        <row r="1172">
          <cell r="B1172" t="str">
            <v>18.35.05.03</v>
          </cell>
          <cell r="C1172" t="str">
            <v>Disjuntor termomagnético, tipo DIN, monofásico, de 63 A</v>
          </cell>
          <cell r="D1172" t="str">
            <v>un</v>
          </cell>
          <cell r="E1172">
            <v>15.05</v>
          </cell>
          <cell r="F1172">
            <v>0</v>
          </cell>
          <cell r="G1172">
            <v>0</v>
          </cell>
          <cell r="H1172">
            <v>15.05</v>
          </cell>
          <cell r="I1172">
            <v>17.53</v>
          </cell>
        </row>
        <row r="1173">
          <cell r="B1173" t="str">
            <v>18.35.05.04</v>
          </cell>
          <cell r="C1173" t="str">
            <v>Disjuntor termomagnético, tipo DIN, bifásico, de 6 A a 32 A</v>
          </cell>
          <cell r="D1173" t="str">
            <v>un</v>
          </cell>
          <cell r="E1173">
            <v>47.62</v>
          </cell>
          <cell r="F1173">
            <v>0</v>
          </cell>
          <cell r="G1173">
            <v>0</v>
          </cell>
          <cell r="H1173">
            <v>47.62</v>
          </cell>
          <cell r="I1173">
            <v>55.48</v>
          </cell>
        </row>
        <row r="1174">
          <cell r="B1174" t="str">
            <v>18.35.05.05</v>
          </cell>
          <cell r="C1174" t="str">
            <v>Disjuntor termomagnético, tipo DIN, bifásico, de 40 A a 50 A</v>
          </cell>
          <cell r="D1174" t="str">
            <v>un</v>
          </cell>
          <cell r="E1174">
            <v>46.89</v>
          </cell>
          <cell r="F1174">
            <v>0</v>
          </cell>
          <cell r="G1174">
            <v>0</v>
          </cell>
          <cell r="H1174">
            <v>46.89</v>
          </cell>
          <cell r="I1174">
            <v>54.63</v>
          </cell>
        </row>
        <row r="1175">
          <cell r="B1175" t="str">
            <v>18.35.05.06</v>
          </cell>
          <cell r="C1175" t="str">
            <v>Disjuntor termomagnético, tipo DIN, bifásico, de 63 A</v>
          </cell>
          <cell r="D1175" t="str">
            <v>un</v>
          </cell>
          <cell r="E1175">
            <v>67.16</v>
          </cell>
          <cell r="F1175">
            <v>0</v>
          </cell>
          <cell r="G1175">
            <v>0</v>
          </cell>
          <cell r="H1175">
            <v>67.16</v>
          </cell>
          <cell r="I1175">
            <v>78.239999999999995</v>
          </cell>
        </row>
        <row r="1176">
          <cell r="B1176" t="str">
            <v>18.35.05.07</v>
          </cell>
          <cell r="C1176" t="str">
            <v>Disjuntor termomagnético, tipo DIN, trifásico, de 10 A a 50 A</v>
          </cell>
          <cell r="D1176" t="str">
            <v>un</v>
          </cell>
          <cell r="E1176">
            <v>58.34</v>
          </cell>
          <cell r="F1176">
            <v>0</v>
          </cell>
          <cell r="G1176">
            <v>0</v>
          </cell>
          <cell r="H1176">
            <v>58.34</v>
          </cell>
          <cell r="I1176">
            <v>67.97</v>
          </cell>
        </row>
        <row r="1177">
          <cell r="B1177" t="str">
            <v>18.35.05.08</v>
          </cell>
          <cell r="C1177" t="str">
            <v>Disjuntor termomagnético, tipo DIN, trifásico, de 63 A</v>
          </cell>
          <cell r="D1177" t="str">
            <v>un</v>
          </cell>
          <cell r="E1177">
            <v>69.680000000000007</v>
          </cell>
          <cell r="F1177">
            <v>0</v>
          </cell>
          <cell r="G1177">
            <v>0</v>
          </cell>
          <cell r="H1177">
            <v>69.680000000000007</v>
          </cell>
          <cell r="I1177">
            <v>81.180000000000007</v>
          </cell>
        </row>
        <row r="1178">
          <cell r="B1178" t="str">
            <v>18.35.05.09</v>
          </cell>
          <cell r="C1178" t="str">
            <v>Disjuntor termomagnético, tipo NEMA, monofásico, de 10 A a 30 A</v>
          </cell>
          <cell r="D1178" t="str">
            <v>un</v>
          </cell>
          <cell r="E1178">
            <v>10.76</v>
          </cell>
          <cell r="F1178">
            <v>0</v>
          </cell>
          <cell r="G1178">
            <v>0</v>
          </cell>
          <cell r="H1178">
            <v>10.76</v>
          </cell>
          <cell r="I1178">
            <v>12.54</v>
          </cell>
        </row>
        <row r="1179">
          <cell r="B1179" t="str">
            <v>18.35.05.10</v>
          </cell>
          <cell r="C1179" t="str">
            <v>Disjuntor termomagnético, tipo NEMA, monofásico, de 35 A a 50 A</v>
          </cell>
          <cell r="D1179" t="str">
            <v>un</v>
          </cell>
          <cell r="E1179">
            <v>18.05</v>
          </cell>
          <cell r="F1179">
            <v>0</v>
          </cell>
          <cell r="G1179">
            <v>0</v>
          </cell>
          <cell r="H1179">
            <v>18.05</v>
          </cell>
          <cell r="I1179">
            <v>21.03</v>
          </cell>
        </row>
        <row r="1180">
          <cell r="B1180" t="str">
            <v>18.35.05.11</v>
          </cell>
          <cell r="C1180" t="str">
            <v>Disjuntor termomagnético, tipo NEMA, monofásico, de 60 A a 70 A</v>
          </cell>
          <cell r="D1180" t="str">
            <v>un</v>
          </cell>
          <cell r="E1180">
            <v>28.28</v>
          </cell>
          <cell r="F1180">
            <v>0</v>
          </cell>
          <cell r="G1180">
            <v>0</v>
          </cell>
          <cell r="H1180">
            <v>28.28</v>
          </cell>
          <cell r="I1180">
            <v>32.950000000000003</v>
          </cell>
        </row>
        <row r="1181">
          <cell r="B1181" t="str">
            <v>18.35.05.12</v>
          </cell>
          <cell r="C1181" t="str">
            <v>Disjuntor termomagnético, tipo NEMA, bifásico, de 10 A a 50 A</v>
          </cell>
          <cell r="D1181" t="str">
            <v>un</v>
          </cell>
          <cell r="E1181">
            <v>57.91</v>
          </cell>
          <cell r="F1181">
            <v>0</v>
          </cell>
          <cell r="G1181">
            <v>0</v>
          </cell>
          <cell r="H1181">
            <v>57.91</v>
          </cell>
          <cell r="I1181">
            <v>67.47</v>
          </cell>
        </row>
        <row r="1182">
          <cell r="B1182" t="str">
            <v>18.35.05.13</v>
          </cell>
          <cell r="C1182" t="str">
            <v>Disjuntor termomagnético, tipo NEMA, bifásico, de 60 A a 100 A</v>
          </cell>
          <cell r="D1182" t="str">
            <v>un</v>
          </cell>
          <cell r="E1182">
            <v>88.83</v>
          </cell>
          <cell r="F1182">
            <v>0</v>
          </cell>
          <cell r="G1182">
            <v>0</v>
          </cell>
          <cell r="H1182">
            <v>88.83</v>
          </cell>
          <cell r="I1182">
            <v>103.49</v>
          </cell>
        </row>
        <row r="1183">
          <cell r="B1183" t="str">
            <v>18.35.05.14</v>
          </cell>
          <cell r="C1183" t="str">
            <v>Disjuntor termomagnético, tipo NEMA, trifásico, de 10 A a 50 A</v>
          </cell>
          <cell r="D1183" t="str">
            <v>un</v>
          </cell>
          <cell r="E1183">
            <v>72.23</v>
          </cell>
          <cell r="F1183">
            <v>0</v>
          </cell>
          <cell r="G1183">
            <v>0</v>
          </cell>
          <cell r="H1183">
            <v>72.23</v>
          </cell>
          <cell r="I1183">
            <v>84.15</v>
          </cell>
        </row>
        <row r="1184">
          <cell r="B1184" t="str">
            <v>18.35.05.15</v>
          </cell>
          <cell r="C1184" t="str">
            <v>Disjuntor termomagnético, tipo NEMA, trifásico, de 60 A a 100 A</v>
          </cell>
          <cell r="D1184" t="str">
            <v>un</v>
          </cell>
          <cell r="E1184">
            <v>101.76</v>
          </cell>
          <cell r="F1184">
            <v>0</v>
          </cell>
          <cell r="G1184">
            <v>0</v>
          </cell>
          <cell r="H1184">
            <v>101.76</v>
          </cell>
          <cell r="I1184">
            <v>118.55</v>
          </cell>
        </row>
        <row r="1185">
          <cell r="B1185" t="str">
            <v>18.35.05.16</v>
          </cell>
          <cell r="C1185" t="str">
            <v>Disjuntor termomagnético, trifásico, 125 A</v>
          </cell>
          <cell r="D1185" t="str">
            <v>un</v>
          </cell>
          <cell r="E1185">
            <v>318.25</v>
          </cell>
          <cell r="F1185">
            <v>0</v>
          </cell>
          <cell r="G1185">
            <v>0</v>
          </cell>
          <cell r="H1185">
            <v>318.25</v>
          </cell>
          <cell r="I1185">
            <v>370.76</v>
          </cell>
        </row>
        <row r="1186">
          <cell r="B1186" t="str">
            <v>18.35.05.17</v>
          </cell>
          <cell r="C1186" t="str">
            <v>Disjuntor termomagnético, trifásico, 150 A, 35 kA</v>
          </cell>
          <cell r="D1186" t="str">
            <v>un</v>
          </cell>
          <cell r="E1186">
            <v>361.05</v>
          </cell>
          <cell r="F1186">
            <v>0</v>
          </cell>
          <cell r="G1186">
            <v>0</v>
          </cell>
          <cell r="H1186">
            <v>361.05</v>
          </cell>
          <cell r="I1186">
            <v>420.62</v>
          </cell>
        </row>
        <row r="1187">
          <cell r="B1187" t="str">
            <v>18.35.05.18</v>
          </cell>
          <cell r="C1187" t="str">
            <v>Disjuntor termomagnético, trifásico, 200 A, 35 kA</v>
          </cell>
          <cell r="D1187" t="str">
            <v>un</v>
          </cell>
          <cell r="E1187">
            <v>506.7</v>
          </cell>
          <cell r="F1187">
            <v>0</v>
          </cell>
          <cell r="G1187">
            <v>0</v>
          </cell>
          <cell r="H1187">
            <v>506.7</v>
          </cell>
          <cell r="I1187">
            <v>590.30999999999995</v>
          </cell>
        </row>
        <row r="1188">
          <cell r="B1188" t="str">
            <v>18.35.05.19</v>
          </cell>
          <cell r="C1188" t="str">
            <v>Disjuntor termomagnético, trifásico, 250 A, 35 kA</v>
          </cell>
          <cell r="D1188" t="str">
            <v>un</v>
          </cell>
          <cell r="E1188">
            <v>848.53</v>
          </cell>
          <cell r="F1188">
            <v>0</v>
          </cell>
          <cell r="G1188">
            <v>0</v>
          </cell>
          <cell r="H1188">
            <v>848.53</v>
          </cell>
          <cell r="I1188">
            <v>988.54</v>
          </cell>
        </row>
        <row r="1189">
          <cell r="B1189" t="str">
            <v>18.35.05.20</v>
          </cell>
          <cell r="C1189" t="str">
            <v>Disjuntor termomagnético, trifásico, 250 A, 25 kA</v>
          </cell>
          <cell r="D1189" t="str">
            <v>un</v>
          </cell>
          <cell r="E1189">
            <v>742.16</v>
          </cell>
          <cell r="F1189">
            <v>0</v>
          </cell>
          <cell r="G1189">
            <v>0</v>
          </cell>
          <cell r="H1189">
            <v>742.16</v>
          </cell>
          <cell r="I1189">
            <v>864.62</v>
          </cell>
        </row>
        <row r="1190">
          <cell r="B1190" t="str">
            <v>18.35.05.21</v>
          </cell>
          <cell r="C1190" t="str">
            <v>Disjuntor termomagnético, trifásico, 350 A, 25 kA</v>
          </cell>
          <cell r="D1190" t="str">
            <v>un</v>
          </cell>
          <cell r="E1190">
            <v>1375.24</v>
          </cell>
          <cell r="F1190">
            <v>0</v>
          </cell>
          <cell r="G1190">
            <v>0</v>
          </cell>
          <cell r="H1190">
            <v>1375.24</v>
          </cell>
          <cell r="I1190">
            <v>1602.15</v>
          </cell>
        </row>
        <row r="1191">
          <cell r="B1191" t="str">
            <v>18.35.05.22</v>
          </cell>
          <cell r="C1191" t="str">
            <v>Disjuntor termomagnético, trifásico, 400 A, 25 kA</v>
          </cell>
          <cell r="D1191" t="str">
            <v>un</v>
          </cell>
          <cell r="E1191">
            <v>1375.1</v>
          </cell>
          <cell r="F1191">
            <v>0</v>
          </cell>
          <cell r="G1191">
            <v>0</v>
          </cell>
          <cell r="H1191">
            <v>1375.1</v>
          </cell>
          <cell r="I1191">
            <v>1601.99</v>
          </cell>
        </row>
        <row r="1192">
          <cell r="B1192" t="str">
            <v>18.35.05.23</v>
          </cell>
          <cell r="C1192" t="str">
            <v>Disjuntor termomagnético, trifásico, 300 A, 40 kA</v>
          </cell>
          <cell r="D1192" t="str">
            <v>un</v>
          </cell>
          <cell r="E1192">
            <v>1165.57</v>
          </cell>
          <cell r="F1192">
            <v>0</v>
          </cell>
          <cell r="G1192">
            <v>0</v>
          </cell>
          <cell r="H1192">
            <v>1165.57</v>
          </cell>
          <cell r="I1192">
            <v>1357.89</v>
          </cell>
        </row>
        <row r="1193">
          <cell r="B1193" t="str">
            <v>18.35.05.24</v>
          </cell>
          <cell r="C1193" t="str">
            <v>Disjuntor termomagnético, trifásico, 400 A, 40 kA</v>
          </cell>
          <cell r="D1193" t="str">
            <v>un</v>
          </cell>
          <cell r="E1193">
            <v>1165.57</v>
          </cell>
          <cell r="F1193">
            <v>0</v>
          </cell>
          <cell r="G1193">
            <v>0</v>
          </cell>
          <cell r="H1193">
            <v>1165.57</v>
          </cell>
          <cell r="I1193">
            <v>1357.89</v>
          </cell>
        </row>
        <row r="1194">
          <cell r="B1194" t="str">
            <v>18.35.05.25</v>
          </cell>
          <cell r="C1194" t="str">
            <v>Disjuntor termomagnético, trifásico, 600 A, 40 kA</v>
          </cell>
          <cell r="D1194" t="str">
            <v>un</v>
          </cell>
          <cell r="E1194">
            <v>1919.69</v>
          </cell>
          <cell r="F1194">
            <v>0</v>
          </cell>
          <cell r="G1194">
            <v>0</v>
          </cell>
          <cell r="H1194">
            <v>1919.69</v>
          </cell>
          <cell r="I1194">
            <v>2236.44</v>
          </cell>
        </row>
        <row r="1195">
          <cell r="B1195" t="str">
            <v>18.35.05.26</v>
          </cell>
          <cell r="C1195" t="str">
            <v>Disjuntor termomagnético, trifásico, 800 A, 40 kA</v>
          </cell>
          <cell r="D1195" t="str">
            <v>un</v>
          </cell>
          <cell r="E1195">
            <v>4103.95</v>
          </cell>
          <cell r="F1195">
            <v>0</v>
          </cell>
          <cell r="G1195">
            <v>0</v>
          </cell>
          <cell r="H1195">
            <v>4103.95</v>
          </cell>
          <cell r="I1195">
            <v>4781.1000000000004</v>
          </cell>
        </row>
        <row r="1196">
          <cell r="B1196" t="str">
            <v>18.35.05.27</v>
          </cell>
          <cell r="C1196" t="str">
            <v>Disjuntor termomagnético regulável, trifásico, de 100 A a 250 A, 35 kA</v>
          </cell>
          <cell r="D1196" t="str">
            <v>un</v>
          </cell>
          <cell r="E1196">
            <v>1081.73</v>
          </cell>
          <cell r="F1196">
            <v>0</v>
          </cell>
          <cell r="G1196">
            <v>0</v>
          </cell>
          <cell r="H1196">
            <v>1081.73</v>
          </cell>
          <cell r="I1196">
            <v>1260.22</v>
          </cell>
        </row>
        <row r="1197">
          <cell r="B1197" t="str">
            <v>18.35.05.28</v>
          </cell>
          <cell r="C1197" t="str">
            <v>Disjuntor termomagnético regulável, trifásico, de 300 A a 400 A, 35 kA</v>
          </cell>
          <cell r="D1197" t="str">
            <v>un</v>
          </cell>
          <cell r="E1197">
            <v>1674.86</v>
          </cell>
          <cell r="F1197">
            <v>0</v>
          </cell>
          <cell r="G1197">
            <v>0</v>
          </cell>
          <cell r="H1197">
            <v>1674.86</v>
          </cell>
          <cell r="I1197">
            <v>1951.21</v>
          </cell>
        </row>
        <row r="1198">
          <cell r="B1198" t="str">
            <v>18.35.05.29</v>
          </cell>
          <cell r="C1198" t="str">
            <v>Disjuntor termomagnético regulável, trifásico, de 450 A a 600 A, 35 kA</v>
          </cell>
          <cell r="D1198" t="str">
            <v>un</v>
          </cell>
          <cell r="E1198">
            <v>3913</v>
          </cell>
          <cell r="F1198">
            <v>0</v>
          </cell>
          <cell r="G1198">
            <v>0</v>
          </cell>
          <cell r="H1198">
            <v>3913</v>
          </cell>
          <cell r="I1198">
            <v>4558.6499999999996</v>
          </cell>
        </row>
        <row r="1199">
          <cell r="B1199" t="str">
            <v>18.35.06.01</v>
          </cell>
          <cell r="C1199" t="str">
            <v>Transformador, pot. de 15 kVA, ten. nom.15 kV, ten. sec. 220/127 V, isol. em óleo mineral</v>
          </cell>
          <cell r="D1199" t="str">
            <v>un</v>
          </cell>
          <cell r="E1199">
            <v>4858.05</v>
          </cell>
          <cell r="F1199">
            <v>0</v>
          </cell>
          <cell r="G1199">
            <v>0</v>
          </cell>
          <cell r="H1199">
            <v>4858.05</v>
          </cell>
          <cell r="I1199">
            <v>5659.63</v>
          </cell>
        </row>
        <row r="1200">
          <cell r="B1200" t="str">
            <v>18.35.06.02</v>
          </cell>
          <cell r="C1200" t="str">
            <v>Transformador, pot. de 30 kVA, ten. nom.15 kV, ten. sec. 220/127 V, isol. em óleo mineral</v>
          </cell>
          <cell r="D1200" t="str">
            <v>un</v>
          </cell>
          <cell r="E1200">
            <v>5933.76</v>
          </cell>
          <cell r="F1200">
            <v>0</v>
          </cell>
          <cell r="G1200">
            <v>0</v>
          </cell>
          <cell r="H1200">
            <v>5933.76</v>
          </cell>
          <cell r="I1200">
            <v>6912.83</v>
          </cell>
        </row>
        <row r="1201">
          <cell r="B1201" t="str">
            <v>18.35.06.03</v>
          </cell>
          <cell r="C1201" t="str">
            <v>Transformador, pot. de 45  kVA, ten. nom.15 kV, ten. sec. 220/127 V, isol. em óleo mineral</v>
          </cell>
          <cell r="D1201" t="str">
            <v>un</v>
          </cell>
          <cell r="E1201">
            <v>6627.77</v>
          </cell>
          <cell r="F1201">
            <v>0</v>
          </cell>
          <cell r="G1201">
            <v>0</v>
          </cell>
          <cell r="H1201">
            <v>6627.77</v>
          </cell>
          <cell r="I1201">
            <v>7721.35</v>
          </cell>
        </row>
        <row r="1202">
          <cell r="B1202" t="str">
            <v>18.35.06.04</v>
          </cell>
          <cell r="C1202" t="str">
            <v>Transformador, pot. de 75  kVA, ten. nom.15 kV, ten. sec. 220/127 V, isol. em óleo mineral</v>
          </cell>
          <cell r="D1202" t="str">
            <v>un</v>
          </cell>
          <cell r="E1202">
            <v>8571</v>
          </cell>
          <cell r="F1202">
            <v>0</v>
          </cell>
          <cell r="G1202">
            <v>0</v>
          </cell>
          <cell r="H1202">
            <v>8571</v>
          </cell>
          <cell r="I1202">
            <v>9985.2199999999993</v>
          </cell>
        </row>
        <row r="1203">
          <cell r="B1203" t="str">
            <v>18.35.06.05</v>
          </cell>
          <cell r="C1203" t="str">
            <v>Transformador, pot. de 112,5  kVA, ten. nom.15 kV, ten. sec. 220/127 V, isol. em óleo mineral</v>
          </cell>
          <cell r="D1203" t="str">
            <v>un</v>
          </cell>
          <cell r="E1203">
            <v>10590.56</v>
          </cell>
          <cell r="F1203">
            <v>0</v>
          </cell>
          <cell r="G1203">
            <v>0</v>
          </cell>
          <cell r="H1203">
            <v>10590.56</v>
          </cell>
          <cell r="I1203">
            <v>12338</v>
          </cell>
        </row>
        <row r="1204">
          <cell r="B1204" t="str">
            <v>18.35.06.06</v>
          </cell>
          <cell r="C1204" t="str">
            <v>Transformador, pot. de 150  kVA, ten. nom.15 kV, ten. sec. 220/127 V, isol. em óleo mineral</v>
          </cell>
          <cell r="D1204" t="str">
            <v>un</v>
          </cell>
          <cell r="E1204">
            <v>13357.22</v>
          </cell>
          <cell r="F1204">
            <v>0</v>
          </cell>
          <cell r="G1204">
            <v>0</v>
          </cell>
          <cell r="H1204">
            <v>13357.22</v>
          </cell>
          <cell r="I1204">
            <v>15561.16</v>
          </cell>
        </row>
        <row r="1205">
          <cell r="B1205" t="str">
            <v>18.35.06.07</v>
          </cell>
          <cell r="C1205" t="str">
            <v>Transformador, pot. de 225  kVA, ten. nom.15 kV, ten. sec. 220/127 V, isol. em óleo mineral</v>
          </cell>
          <cell r="D1205" t="str">
            <v>un</v>
          </cell>
          <cell r="E1205">
            <v>18738.21</v>
          </cell>
          <cell r="F1205">
            <v>0</v>
          </cell>
          <cell r="G1205">
            <v>0</v>
          </cell>
          <cell r="H1205">
            <v>18738.21</v>
          </cell>
          <cell r="I1205">
            <v>21830.01</v>
          </cell>
        </row>
        <row r="1206">
          <cell r="B1206" t="str">
            <v>18.35.06.08</v>
          </cell>
          <cell r="C1206" t="str">
            <v>Transformador, pot. de 300  kVA, ten. nom.15 kV, ten. sec. 220/127 V, isol. em óleo mineral</v>
          </cell>
          <cell r="D1206" t="str">
            <v>un</v>
          </cell>
          <cell r="E1206">
            <v>21861.25</v>
          </cell>
          <cell r="F1206">
            <v>0</v>
          </cell>
          <cell r="G1206">
            <v>0</v>
          </cell>
          <cell r="H1206">
            <v>21861.25</v>
          </cell>
          <cell r="I1206">
            <v>25468.36</v>
          </cell>
        </row>
        <row r="1207">
          <cell r="B1207" t="str">
            <v>18.35.06.09</v>
          </cell>
          <cell r="C1207" t="str">
            <v>Transformador, pot. de 500  kVA, ten. nom.15 kV, ten. sec. 220/127 V, isol. em óleo mineral</v>
          </cell>
          <cell r="D1207" t="str">
            <v>un</v>
          </cell>
          <cell r="E1207">
            <v>35674.089999999997</v>
          </cell>
          <cell r="F1207">
            <v>0</v>
          </cell>
          <cell r="G1207">
            <v>0</v>
          </cell>
          <cell r="H1207">
            <v>35674.089999999997</v>
          </cell>
          <cell r="I1207">
            <v>41560.31</v>
          </cell>
        </row>
        <row r="1208">
          <cell r="B1208" t="str">
            <v>18.35.06.10</v>
          </cell>
          <cell r="C1208" t="str">
            <v>Transformador, pot. de 750  kVA, ten. nom.15 kV, ten. sec. 220/127 V, isol. em óleo mineral</v>
          </cell>
          <cell r="D1208" t="str">
            <v>un</v>
          </cell>
          <cell r="E1208">
            <v>48933.120000000003</v>
          </cell>
          <cell r="F1208">
            <v>0</v>
          </cell>
          <cell r="G1208">
            <v>0</v>
          </cell>
          <cell r="H1208">
            <v>48933.120000000003</v>
          </cell>
          <cell r="I1208">
            <v>57007.08</v>
          </cell>
        </row>
        <row r="1209">
          <cell r="B1209" t="str">
            <v>18.35.06.11</v>
          </cell>
          <cell r="C1209" t="str">
            <v>Transformador, pot. de 1000  kVA, ten. nom.15 kV, ten. sec. 220/127 V, isol. em óleo mineral</v>
          </cell>
          <cell r="D1209" t="str">
            <v>un</v>
          </cell>
          <cell r="E1209">
            <v>68512.47</v>
          </cell>
          <cell r="F1209">
            <v>0</v>
          </cell>
          <cell r="G1209">
            <v>0</v>
          </cell>
          <cell r="H1209">
            <v>68512.47</v>
          </cell>
          <cell r="I1209">
            <v>79817.03</v>
          </cell>
        </row>
        <row r="1210">
          <cell r="B1210" t="str">
            <v>18.35.06.12</v>
          </cell>
          <cell r="C1210" t="str">
            <v>Transformador, pot. de 1500  kVA, ten. nom.15 kV, ten. sec. 220/127 V, isol. em óleo mineral</v>
          </cell>
          <cell r="D1210" t="str">
            <v>un</v>
          </cell>
          <cell r="E1210">
            <v>86631.64</v>
          </cell>
          <cell r="F1210">
            <v>0</v>
          </cell>
          <cell r="G1210">
            <v>0</v>
          </cell>
          <cell r="H1210">
            <v>86631.64</v>
          </cell>
          <cell r="I1210">
            <v>100925.86</v>
          </cell>
        </row>
        <row r="1211">
          <cell r="I1211" t="str">
            <v/>
          </cell>
        </row>
        <row r="1212">
          <cell r="B1212" t="str">
            <v>18.40.00.00</v>
          </cell>
          <cell r="C1212" t="str">
            <v>Equipamentos para Água</v>
          </cell>
          <cell r="E1212" t="str">
            <v/>
          </cell>
          <cell r="F1212" t="str">
            <v/>
          </cell>
          <cell r="G1212" t="str">
            <v/>
          </cell>
          <cell r="I1212" t="str">
            <v/>
          </cell>
        </row>
        <row r="1213">
          <cell r="B1213" t="str">
            <v>18.40.01.15</v>
          </cell>
          <cell r="C1213" t="str">
            <v>Medidor de vazão eletromagnético, entre flanges DN 150 para água</v>
          </cell>
          <cell r="D1213" t="str">
            <v>pç</v>
          </cell>
          <cell r="E1213">
            <v>17683.48</v>
          </cell>
          <cell r="F1213">
            <v>0</v>
          </cell>
          <cell r="G1213">
            <v>0</v>
          </cell>
          <cell r="H1213">
            <v>17683.48</v>
          </cell>
          <cell r="I1213">
            <v>20601.25</v>
          </cell>
        </row>
        <row r="1214">
          <cell r="B1214" t="str">
            <v>18.40.01.20</v>
          </cell>
          <cell r="C1214" t="str">
            <v>Medidor de vazão eletromagnético, entre flanges DN 200 para água</v>
          </cell>
          <cell r="D1214" t="str">
            <v>pç</v>
          </cell>
          <cell r="E1214">
            <v>22464.799999999999</v>
          </cell>
          <cell r="F1214">
            <v>0</v>
          </cell>
          <cell r="G1214">
            <v>0</v>
          </cell>
          <cell r="H1214">
            <v>22464.799999999999</v>
          </cell>
          <cell r="I1214">
            <v>26171.49</v>
          </cell>
        </row>
        <row r="1215">
          <cell r="B1215" t="str">
            <v>18.40.01.40</v>
          </cell>
          <cell r="C1215" t="str">
            <v>Medidor de vazão eletromagnético, entre flanges DN 400 para água</v>
          </cell>
          <cell r="D1215" t="str">
            <v>pç</v>
          </cell>
          <cell r="E1215">
            <v>38065.71</v>
          </cell>
          <cell r="F1215">
            <v>0</v>
          </cell>
          <cell r="G1215">
            <v>0</v>
          </cell>
          <cell r="H1215">
            <v>38065.71</v>
          </cell>
          <cell r="I1215">
            <v>44346.55</v>
          </cell>
        </row>
        <row r="1216">
          <cell r="I1216" t="str">
            <v/>
          </cell>
        </row>
        <row r="1217">
          <cell r="B1217" t="str">
            <v>18.50.00.00</v>
          </cell>
          <cell r="C1217" t="str">
            <v>Acessórios</v>
          </cell>
          <cell r="I1217" t="str">
            <v/>
          </cell>
        </row>
        <row r="1218">
          <cell r="B1218" t="str">
            <v>18.50.01.16</v>
          </cell>
          <cell r="C1218" t="str">
            <v>Parafuso sextavado M16 p/ flanges, L=80mm, de aço galvanizado, inclusive porca e arruelas</v>
          </cell>
          <cell r="D1218" t="str">
            <v>cj</v>
          </cell>
          <cell r="E1218">
            <v>4.51</v>
          </cell>
          <cell r="F1218">
            <v>0</v>
          </cell>
          <cell r="G1218">
            <v>0</v>
          </cell>
          <cell r="H1218">
            <v>4.51</v>
          </cell>
          <cell r="I1218">
            <v>5.25</v>
          </cell>
        </row>
        <row r="1219">
          <cell r="B1219" t="str">
            <v>18.50.01.20</v>
          </cell>
          <cell r="C1219" t="str">
            <v>Parafuso sextavado M20 p/ flanges, L=90mm, de aço galvanizado, inclusive porca e arruelas</v>
          </cell>
          <cell r="D1219" t="str">
            <v>cj</v>
          </cell>
          <cell r="E1219">
            <v>7.48</v>
          </cell>
          <cell r="F1219">
            <v>0</v>
          </cell>
          <cell r="G1219">
            <v>0</v>
          </cell>
          <cell r="H1219">
            <v>7.48</v>
          </cell>
          <cell r="I1219">
            <v>8.7100000000000009</v>
          </cell>
        </row>
        <row r="1220">
          <cell r="B1220" t="str">
            <v>18.50.01.24</v>
          </cell>
          <cell r="C1220" t="str">
            <v>Parafuso sextavado M24 p/ flanges, L=100mm, de aço galvanizado, inclusive porca e arruelas</v>
          </cell>
          <cell r="D1220" t="str">
            <v>cj</v>
          </cell>
          <cell r="E1220">
            <v>10.73</v>
          </cell>
          <cell r="F1220">
            <v>0</v>
          </cell>
          <cell r="G1220">
            <v>0</v>
          </cell>
          <cell r="H1220">
            <v>10.73</v>
          </cell>
          <cell r="I1220">
            <v>12.5</v>
          </cell>
        </row>
        <row r="1221">
          <cell r="B1221" t="str">
            <v>18.50.01.27</v>
          </cell>
          <cell r="C1221" t="str">
            <v>Parafuso sextavado M27 p/ flanges, L=120mm, de aço galvanizado, inclusive porca e arruelas</v>
          </cell>
          <cell r="D1221" t="str">
            <v>cj</v>
          </cell>
          <cell r="E1221">
            <v>18.48</v>
          </cell>
          <cell r="F1221">
            <v>0</v>
          </cell>
          <cell r="G1221">
            <v>0</v>
          </cell>
          <cell r="H1221">
            <v>18.48</v>
          </cell>
          <cell r="I1221">
            <v>21.53</v>
          </cell>
        </row>
        <row r="1222">
          <cell r="B1222" t="str">
            <v>18.50.01.30</v>
          </cell>
          <cell r="C1222" t="str">
            <v>Parafuso sextavado M30 p/ flanges, L=130mm, de aço galvanizado, inclusive porca e arruelas</v>
          </cell>
          <cell r="D1222" t="str">
            <v>cj</v>
          </cell>
          <cell r="E1222">
            <v>24.96</v>
          </cell>
          <cell r="F1222">
            <v>0</v>
          </cell>
          <cell r="G1222">
            <v>0</v>
          </cell>
          <cell r="H1222">
            <v>24.96</v>
          </cell>
          <cell r="I1222">
            <v>29.08</v>
          </cell>
        </row>
        <row r="1223">
          <cell r="B1223" t="str">
            <v>18.50.01.33</v>
          </cell>
          <cell r="C1223" t="str">
            <v>Parafuso sextavado M33 p/ flanges, L=130mm, de aço galvanizado, inclusive porca e arruelas</v>
          </cell>
          <cell r="D1223" t="str">
            <v>cj</v>
          </cell>
          <cell r="E1223">
            <v>38.61</v>
          </cell>
          <cell r="F1223">
            <v>0</v>
          </cell>
          <cell r="G1223">
            <v>0</v>
          </cell>
          <cell r="H1223">
            <v>38.61</v>
          </cell>
          <cell r="I1223">
            <v>44.98</v>
          </cell>
        </row>
        <row r="1224">
          <cell r="B1224" t="str">
            <v>18.50.01.36</v>
          </cell>
          <cell r="C1224" t="str">
            <v>Parafuso sextavado M36 p/ flanges, L=140mm, de aço galvanizado, inclusive porca e arruelas</v>
          </cell>
          <cell r="D1224" t="str">
            <v>cj</v>
          </cell>
          <cell r="E1224">
            <v>54.88</v>
          </cell>
          <cell r="F1224">
            <v>0</v>
          </cell>
          <cell r="G1224">
            <v>0</v>
          </cell>
          <cell r="H1224">
            <v>54.88</v>
          </cell>
          <cell r="I1224">
            <v>63.94</v>
          </cell>
        </row>
        <row r="1225">
          <cell r="B1225" t="str">
            <v>18.50.01.39</v>
          </cell>
          <cell r="C1225" t="str">
            <v>Parafuso sextavado M39 p/ flanges, L=150mm, de aço galvanizado, inclusive porca e arruelas</v>
          </cell>
          <cell r="D1225" t="str">
            <v>cj</v>
          </cell>
          <cell r="E1225">
            <v>73.239999999999995</v>
          </cell>
          <cell r="F1225">
            <v>0</v>
          </cell>
          <cell r="G1225">
            <v>0</v>
          </cell>
          <cell r="H1225">
            <v>73.239999999999995</v>
          </cell>
          <cell r="I1225">
            <v>85.32</v>
          </cell>
        </row>
        <row r="1226">
          <cell r="B1226" t="str">
            <v>18.50.01.45</v>
          </cell>
          <cell r="C1226" t="str">
            <v>Parafuso sextavado M45 p/ flanges, L=180mm, de aço galvanizado, inclusive porca e arruelas</v>
          </cell>
          <cell r="D1226" t="str">
            <v>cj</v>
          </cell>
          <cell r="E1226">
            <v>103.87</v>
          </cell>
          <cell r="F1226">
            <v>0</v>
          </cell>
          <cell r="G1226">
            <v>0</v>
          </cell>
          <cell r="H1226">
            <v>103.87</v>
          </cell>
          <cell r="I1226">
            <v>121.01</v>
          </cell>
        </row>
        <row r="1227">
          <cell r="B1227" t="str">
            <v>18.50.02.16</v>
          </cell>
          <cell r="C1227" t="str">
            <v>Parafuso M16x80 em inox 304 com porca e arruela</v>
          </cell>
          <cell r="D1227" t="str">
            <v>cj</v>
          </cell>
          <cell r="E1227">
            <v>10.72</v>
          </cell>
          <cell r="F1227">
            <v>0</v>
          </cell>
          <cell r="G1227">
            <v>0</v>
          </cell>
          <cell r="H1227">
            <v>10.72</v>
          </cell>
          <cell r="I1227">
            <v>12.49</v>
          </cell>
        </row>
        <row r="1228">
          <cell r="B1228" t="str">
            <v>18.50.02.20</v>
          </cell>
          <cell r="C1228" t="str">
            <v>Parafuso M20x90 em inox 304 com porca e arruela</v>
          </cell>
          <cell r="D1228" t="str">
            <v>cj</v>
          </cell>
          <cell r="E1228">
            <v>25.08</v>
          </cell>
          <cell r="F1228">
            <v>0</v>
          </cell>
          <cell r="G1228">
            <v>0</v>
          </cell>
          <cell r="H1228">
            <v>25.08</v>
          </cell>
          <cell r="I1228">
            <v>29.22</v>
          </cell>
        </row>
        <row r="1229">
          <cell r="B1229" t="str">
            <v>18.50.02.24</v>
          </cell>
          <cell r="C1229" t="str">
            <v>Parafuso M24x110 em inox 304 com porca e arruela</v>
          </cell>
          <cell r="D1229" t="str">
            <v>cj</v>
          </cell>
          <cell r="E1229">
            <v>55.5</v>
          </cell>
          <cell r="F1229">
            <v>0</v>
          </cell>
          <cell r="G1229">
            <v>0</v>
          </cell>
          <cell r="H1229">
            <v>55.5</v>
          </cell>
          <cell r="I1229">
            <v>64.66</v>
          </cell>
        </row>
        <row r="1230">
          <cell r="B1230" t="str">
            <v>18.50.02.27</v>
          </cell>
          <cell r="C1230" t="str">
            <v>Parafuso M27x120 em inox 304 com porca e arruela</v>
          </cell>
          <cell r="D1230" t="str">
            <v>cj</v>
          </cell>
          <cell r="E1230">
            <v>100.43</v>
          </cell>
          <cell r="F1230">
            <v>0</v>
          </cell>
          <cell r="G1230">
            <v>0</v>
          </cell>
          <cell r="H1230">
            <v>100.43</v>
          </cell>
          <cell r="I1230">
            <v>117</v>
          </cell>
        </row>
        <row r="1231">
          <cell r="B1231" t="str">
            <v>18.50.02.30</v>
          </cell>
          <cell r="C1231" t="str">
            <v>Parafuso M30x140 em inox 304 com porca e arruela</v>
          </cell>
          <cell r="D1231" t="str">
            <v>cj</v>
          </cell>
          <cell r="E1231">
            <v>114.79</v>
          </cell>
          <cell r="F1231">
            <v>0</v>
          </cell>
          <cell r="G1231">
            <v>0</v>
          </cell>
          <cell r="H1231">
            <v>114.79</v>
          </cell>
          <cell r="I1231">
            <v>133.72999999999999</v>
          </cell>
        </row>
        <row r="1232">
          <cell r="B1232" t="str">
            <v>18.50.03.05</v>
          </cell>
          <cell r="C1232" t="str">
            <v>Arruela com alma metálica e dispositivo de apoio, DN50</v>
          </cell>
          <cell r="D1232" t="str">
            <v>cj</v>
          </cell>
          <cell r="E1232">
            <v>41.55</v>
          </cell>
          <cell r="F1232">
            <v>0</v>
          </cell>
          <cell r="G1232">
            <v>0</v>
          </cell>
          <cell r="H1232">
            <v>41.55</v>
          </cell>
          <cell r="I1232">
            <v>48.41</v>
          </cell>
        </row>
        <row r="1233">
          <cell r="B1233" t="str">
            <v>18.50.03.08</v>
          </cell>
          <cell r="C1233" t="str">
            <v>Arruela com alma metálica e dispositivo de apoio, DN80</v>
          </cell>
          <cell r="D1233" t="str">
            <v>cj</v>
          </cell>
          <cell r="E1233">
            <v>16.61</v>
          </cell>
          <cell r="F1233">
            <v>0</v>
          </cell>
          <cell r="G1233">
            <v>0</v>
          </cell>
          <cell r="H1233">
            <v>16.61</v>
          </cell>
          <cell r="I1233">
            <v>19.350000000000001</v>
          </cell>
        </row>
        <row r="1234">
          <cell r="B1234" t="str">
            <v>18.50.03.10</v>
          </cell>
          <cell r="C1234" t="str">
            <v>Arruela com alma metálica e dispositivo de apoio, DN100</v>
          </cell>
          <cell r="D1234" t="str">
            <v>cj</v>
          </cell>
          <cell r="E1234">
            <v>20.12</v>
          </cell>
          <cell r="F1234">
            <v>0</v>
          </cell>
          <cell r="G1234">
            <v>0</v>
          </cell>
          <cell r="H1234">
            <v>20.12</v>
          </cell>
          <cell r="I1234">
            <v>23.44</v>
          </cell>
        </row>
        <row r="1235">
          <cell r="B1235" t="str">
            <v>18.50.03.15</v>
          </cell>
          <cell r="C1235" t="str">
            <v>Arruela com alma metálica e dispositivo de apoio, DN150</v>
          </cell>
          <cell r="D1235" t="str">
            <v>cj</v>
          </cell>
          <cell r="E1235">
            <v>30.16</v>
          </cell>
          <cell r="F1235">
            <v>0</v>
          </cell>
          <cell r="G1235">
            <v>0</v>
          </cell>
          <cell r="H1235">
            <v>30.16</v>
          </cell>
          <cell r="I1235">
            <v>35.14</v>
          </cell>
        </row>
        <row r="1236">
          <cell r="B1236" t="str">
            <v>18.50.03.20</v>
          </cell>
          <cell r="C1236" t="str">
            <v>Arruela com alma metálica e dispositivo de apoio, DN200</v>
          </cell>
          <cell r="D1236" t="str">
            <v>cj</v>
          </cell>
          <cell r="E1236">
            <v>47.07</v>
          </cell>
          <cell r="F1236">
            <v>0</v>
          </cell>
          <cell r="G1236">
            <v>0</v>
          </cell>
          <cell r="H1236">
            <v>47.07</v>
          </cell>
          <cell r="I1236">
            <v>54.84</v>
          </cell>
        </row>
        <row r="1237">
          <cell r="B1237" t="str">
            <v>18.50.03.25</v>
          </cell>
          <cell r="C1237" t="str">
            <v>Arruela com alma metálica e dispositivo de apoio, DN250</v>
          </cell>
          <cell r="D1237" t="str">
            <v>cj</v>
          </cell>
          <cell r="E1237">
            <v>68.75</v>
          </cell>
          <cell r="F1237">
            <v>0</v>
          </cell>
          <cell r="G1237">
            <v>0</v>
          </cell>
          <cell r="H1237">
            <v>68.75</v>
          </cell>
          <cell r="I1237">
            <v>80.09</v>
          </cell>
        </row>
        <row r="1238">
          <cell r="B1238" t="str">
            <v>18.50.03.30</v>
          </cell>
          <cell r="C1238" t="str">
            <v>Arruela com alma metálica e dispositivo de apoio, DN300</v>
          </cell>
          <cell r="D1238" t="str">
            <v>cj</v>
          </cell>
          <cell r="E1238">
            <v>67.27</v>
          </cell>
          <cell r="F1238">
            <v>0</v>
          </cell>
          <cell r="G1238">
            <v>0</v>
          </cell>
          <cell r="H1238">
            <v>67.27</v>
          </cell>
          <cell r="I1238">
            <v>78.37</v>
          </cell>
        </row>
        <row r="1239">
          <cell r="B1239" t="str">
            <v>18.50.03.35</v>
          </cell>
          <cell r="C1239" t="str">
            <v>Arruela com alma metálica e dispositivo de apoio, DN350</v>
          </cell>
          <cell r="D1239" t="str">
            <v>cj</v>
          </cell>
          <cell r="E1239">
            <v>436.68</v>
          </cell>
          <cell r="F1239">
            <v>0</v>
          </cell>
          <cell r="G1239">
            <v>0</v>
          </cell>
          <cell r="H1239">
            <v>436.68</v>
          </cell>
          <cell r="I1239">
            <v>508.73</v>
          </cell>
        </row>
        <row r="1240">
          <cell r="B1240" t="str">
            <v>18.50.03.40</v>
          </cell>
          <cell r="C1240" t="str">
            <v>Arruela com alma metálica e dispositivo de apoio, DN400</v>
          </cell>
          <cell r="D1240" t="str">
            <v>cj</v>
          </cell>
          <cell r="E1240">
            <v>350.56</v>
          </cell>
          <cell r="F1240">
            <v>0</v>
          </cell>
          <cell r="G1240">
            <v>0</v>
          </cell>
          <cell r="H1240">
            <v>350.56</v>
          </cell>
          <cell r="I1240">
            <v>408.4</v>
          </cell>
        </row>
        <row r="1241">
          <cell r="B1241" t="str">
            <v>18.50.16.13</v>
          </cell>
          <cell r="C1241" t="str">
            <v>Tirante p/ flanges M16, L=130mm, de aço galvanizado, inclusive porcas e arruela</v>
          </cell>
          <cell r="D1241" t="str">
            <v>cj</v>
          </cell>
          <cell r="E1241">
            <v>3.81</v>
          </cell>
          <cell r="F1241">
            <v>0</v>
          </cell>
          <cell r="G1241">
            <v>0</v>
          </cell>
          <cell r="H1241">
            <v>3.81</v>
          </cell>
          <cell r="I1241">
            <v>4.4400000000000004</v>
          </cell>
        </row>
        <row r="1242">
          <cell r="B1242" t="str">
            <v>18.50.16.14</v>
          </cell>
          <cell r="C1242" t="str">
            <v>Tirante p/ flanges M16, L=140mm, de aço galvanizado, inclusive porcas e arruela</v>
          </cell>
          <cell r="D1242" t="str">
            <v>cj</v>
          </cell>
          <cell r="E1242">
            <v>3.99</v>
          </cell>
          <cell r="F1242">
            <v>0</v>
          </cell>
          <cell r="G1242">
            <v>0</v>
          </cell>
          <cell r="H1242">
            <v>3.99</v>
          </cell>
          <cell r="I1242">
            <v>4.6500000000000004</v>
          </cell>
        </row>
        <row r="1243">
          <cell r="B1243" t="str">
            <v>18.50.16.16</v>
          </cell>
          <cell r="C1243" t="str">
            <v>Tirante p/ flanges M16, L=160mm, de aço galvanizado, inclusive porcas e arruela</v>
          </cell>
          <cell r="D1243" t="str">
            <v>cj</v>
          </cell>
          <cell r="E1243">
            <v>4.33</v>
          </cell>
          <cell r="F1243">
            <v>0</v>
          </cell>
          <cell r="G1243">
            <v>0</v>
          </cell>
          <cell r="H1243">
            <v>4.33</v>
          </cell>
          <cell r="I1243">
            <v>5.04</v>
          </cell>
        </row>
        <row r="1244">
          <cell r="B1244" t="str">
            <v>18.50.16.18</v>
          </cell>
          <cell r="C1244" t="str">
            <v>Tirante p/ flanges M16, L=180mm, de aço galvanizado, inclusive porcas e arruela</v>
          </cell>
          <cell r="D1244" t="str">
            <v>cj</v>
          </cell>
          <cell r="E1244">
            <v>4.6800000000000006</v>
          </cell>
          <cell r="F1244">
            <v>0</v>
          </cell>
          <cell r="G1244">
            <v>0</v>
          </cell>
          <cell r="H1244">
            <v>4.6800000000000006</v>
          </cell>
          <cell r="I1244">
            <v>5.45</v>
          </cell>
        </row>
        <row r="1245">
          <cell r="B1245" t="str">
            <v>18.50.20.15</v>
          </cell>
          <cell r="C1245" t="str">
            <v>Tirante p/ flanges M20, L=150mm, de aço galvanizado, inclusive porcas e arruela</v>
          </cell>
          <cell r="D1245" t="str">
            <v>cj</v>
          </cell>
          <cell r="E1245">
            <v>7.28</v>
          </cell>
          <cell r="F1245">
            <v>0</v>
          </cell>
          <cell r="G1245">
            <v>0</v>
          </cell>
          <cell r="H1245">
            <v>7.28</v>
          </cell>
          <cell r="I1245">
            <v>8.48</v>
          </cell>
        </row>
        <row r="1246">
          <cell r="B1246" t="str">
            <v>18.50.20.17</v>
          </cell>
          <cell r="C1246" t="str">
            <v>Tirante p/ flanges M20, L=170mm, de aço galvanizado, inclusive porcas e arruela</v>
          </cell>
          <cell r="D1246" t="str">
            <v>cj</v>
          </cell>
          <cell r="E1246">
            <v>7.82</v>
          </cell>
          <cell r="F1246">
            <v>0</v>
          </cell>
          <cell r="G1246">
            <v>0</v>
          </cell>
          <cell r="H1246">
            <v>7.82</v>
          </cell>
          <cell r="I1246">
            <v>9.11</v>
          </cell>
        </row>
        <row r="1247">
          <cell r="B1247" t="str">
            <v>18.50.20.18</v>
          </cell>
          <cell r="C1247" t="str">
            <v>Tirante p/ flanges M20, L=180mm, de aço galvanizado, inclusive porcas e arruela</v>
          </cell>
          <cell r="D1247" t="str">
            <v>cj</v>
          </cell>
          <cell r="E1247">
            <v>8.09</v>
          </cell>
          <cell r="F1247">
            <v>0</v>
          </cell>
          <cell r="G1247">
            <v>0</v>
          </cell>
          <cell r="H1247">
            <v>8.09</v>
          </cell>
          <cell r="I1247">
            <v>9.42</v>
          </cell>
        </row>
        <row r="1248">
          <cell r="B1248" t="str">
            <v>18.50.20.19</v>
          </cell>
          <cell r="C1248" t="str">
            <v>Tirante p/ flanges M20, L=190mm, de aço galvanizado, inclusive porcas e arruela</v>
          </cell>
          <cell r="D1248" t="str">
            <v>cj</v>
          </cell>
          <cell r="E1248">
            <v>8.36</v>
          </cell>
          <cell r="F1248">
            <v>0</v>
          </cell>
          <cell r="G1248">
            <v>0</v>
          </cell>
          <cell r="H1248">
            <v>8.36</v>
          </cell>
          <cell r="I1248">
            <v>9.74</v>
          </cell>
        </row>
        <row r="1249">
          <cell r="B1249" t="str">
            <v>18.50.20.22</v>
          </cell>
          <cell r="C1249" t="str">
            <v>Tirante p/ flanges M20, L=220mm, de aço galvanizado, inclusive porcas e arruela</v>
          </cell>
          <cell r="D1249" t="str">
            <v>cj</v>
          </cell>
          <cell r="E1249">
            <v>9.18</v>
          </cell>
          <cell r="F1249">
            <v>0</v>
          </cell>
          <cell r="G1249">
            <v>0</v>
          </cell>
          <cell r="H1249">
            <v>9.18</v>
          </cell>
          <cell r="I1249">
            <v>10.69</v>
          </cell>
        </row>
        <row r="1250">
          <cell r="B1250" t="str">
            <v>18.50.20.24</v>
          </cell>
          <cell r="C1250" t="str">
            <v>Tirante p/ flanges M20, L=240mm, de aço galvanizado, inclusive porcas e arruela</v>
          </cell>
          <cell r="D1250" t="str">
            <v>cj</v>
          </cell>
          <cell r="E1250">
            <v>9.7199999999999989</v>
          </cell>
          <cell r="F1250">
            <v>0</v>
          </cell>
          <cell r="G1250">
            <v>0</v>
          </cell>
          <cell r="H1250">
            <v>9.7199999999999989</v>
          </cell>
          <cell r="I1250">
            <v>11.32</v>
          </cell>
        </row>
        <row r="1251">
          <cell r="B1251" t="str">
            <v>18.50.20.28</v>
          </cell>
          <cell r="C1251" t="str">
            <v>Tirante p/ flanges M20, L=280mm, de aço galvanizado, inclusive porcas e arruela</v>
          </cell>
          <cell r="D1251" t="str">
            <v>cj</v>
          </cell>
          <cell r="E1251">
            <v>10.809999999999999</v>
          </cell>
          <cell r="F1251">
            <v>0</v>
          </cell>
          <cell r="G1251">
            <v>0</v>
          </cell>
          <cell r="H1251">
            <v>10.809999999999999</v>
          </cell>
          <cell r="I1251">
            <v>12.59</v>
          </cell>
        </row>
        <row r="1252">
          <cell r="B1252" t="str">
            <v>18.50.20.32</v>
          </cell>
          <cell r="C1252" t="str">
            <v>Tirante p/ flanges M20, L=320mm, de aço galvanizado, inclusive porcas e arruela</v>
          </cell>
          <cell r="D1252" t="str">
            <v>cj</v>
          </cell>
          <cell r="E1252">
            <v>11.89</v>
          </cell>
          <cell r="F1252">
            <v>0</v>
          </cell>
          <cell r="G1252">
            <v>0</v>
          </cell>
          <cell r="H1252">
            <v>11.89</v>
          </cell>
          <cell r="I1252">
            <v>13.85</v>
          </cell>
        </row>
        <row r="1253">
          <cell r="B1253" t="str">
            <v>18.50.24.18</v>
          </cell>
          <cell r="C1253" t="str">
            <v>Tirante p/ flanges M24, L=180mm, de aço galvanizado, inclusive porcas e arruela</v>
          </cell>
          <cell r="D1253" t="str">
            <v>cj</v>
          </cell>
          <cell r="E1253">
            <v>12.61</v>
          </cell>
          <cell r="F1253">
            <v>0</v>
          </cell>
          <cell r="G1253">
            <v>0</v>
          </cell>
          <cell r="H1253">
            <v>12.61</v>
          </cell>
          <cell r="I1253">
            <v>14.69</v>
          </cell>
        </row>
        <row r="1254">
          <cell r="B1254" t="str">
            <v>18.50.24.19</v>
          </cell>
          <cell r="C1254" t="str">
            <v>Tirante p/ flanges M24, L=190mm, de aço galvanizado, inclusive porcas e arruela</v>
          </cell>
          <cell r="D1254" t="str">
            <v>cj</v>
          </cell>
          <cell r="E1254">
            <v>12.96</v>
          </cell>
          <cell r="F1254">
            <v>0</v>
          </cell>
          <cell r="G1254">
            <v>0</v>
          </cell>
          <cell r="H1254">
            <v>12.96</v>
          </cell>
          <cell r="I1254">
            <v>15.1</v>
          </cell>
        </row>
        <row r="1255">
          <cell r="B1255" t="str">
            <v>18.50.24.20</v>
          </cell>
          <cell r="C1255" t="str">
            <v>Tirante p/ flanges M24, L=200mm, de aço galvanizado, inclusive porcas e arruela</v>
          </cell>
          <cell r="D1255" t="str">
            <v>cj</v>
          </cell>
          <cell r="E1255">
            <v>13.32</v>
          </cell>
          <cell r="F1255">
            <v>0</v>
          </cell>
          <cell r="G1255">
            <v>0</v>
          </cell>
          <cell r="H1255">
            <v>13.32</v>
          </cell>
          <cell r="I1255">
            <v>15.52</v>
          </cell>
        </row>
        <row r="1256">
          <cell r="B1256" t="str">
            <v>18.50.24.21</v>
          </cell>
          <cell r="C1256" t="str">
            <v>Tirante p/ flanges M24, L=210mm, de aço galvanizado, inclusive porcas e arruela</v>
          </cell>
          <cell r="D1256" t="str">
            <v>cj</v>
          </cell>
          <cell r="E1256">
            <v>13.68</v>
          </cell>
          <cell r="F1256">
            <v>0</v>
          </cell>
          <cell r="G1256">
            <v>0</v>
          </cell>
          <cell r="H1256">
            <v>13.68</v>
          </cell>
          <cell r="I1256">
            <v>15.94</v>
          </cell>
        </row>
        <row r="1257">
          <cell r="B1257" t="str">
            <v>18.50.24.23</v>
          </cell>
          <cell r="C1257" t="str">
            <v>Tirante p/ flanges M24, L=230mm, de aço galvanizado, inclusive porcas e arruela</v>
          </cell>
          <cell r="D1257" t="str">
            <v>cj</v>
          </cell>
          <cell r="E1257">
            <v>14.399999999999999</v>
          </cell>
          <cell r="F1257">
            <v>0</v>
          </cell>
          <cell r="G1257">
            <v>0</v>
          </cell>
          <cell r="H1257">
            <v>14.399999999999999</v>
          </cell>
          <cell r="I1257">
            <v>16.78</v>
          </cell>
        </row>
        <row r="1258">
          <cell r="B1258" t="str">
            <v>18.50.24.25</v>
          </cell>
          <cell r="C1258" t="str">
            <v>Tirante p/ flanges M24, L=250mm, de aço galvanizado, inclusive porcas e arruela</v>
          </cell>
          <cell r="D1258" t="str">
            <v>cj</v>
          </cell>
          <cell r="E1258">
            <v>15.120000000000001</v>
          </cell>
          <cell r="F1258">
            <v>0</v>
          </cell>
          <cell r="G1258">
            <v>0</v>
          </cell>
          <cell r="H1258">
            <v>15.120000000000001</v>
          </cell>
          <cell r="I1258">
            <v>17.61</v>
          </cell>
        </row>
        <row r="1259">
          <cell r="B1259" t="str">
            <v>18.50.24.29</v>
          </cell>
          <cell r="C1259" t="str">
            <v>Tirante p/ flanges M24, L=290mm, de aço galvanizado, inclusive porcas e arruela</v>
          </cell>
          <cell r="D1259" t="str">
            <v>cj</v>
          </cell>
          <cell r="E1259">
            <v>16.559999999999999</v>
          </cell>
          <cell r="F1259">
            <v>0</v>
          </cell>
          <cell r="G1259">
            <v>0</v>
          </cell>
          <cell r="H1259">
            <v>16.559999999999999</v>
          </cell>
          <cell r="I1259">
            <v>19.29</v>
          </cell>
        </row>
        <row r="1260">
          <cell r="B1260" t="str">
            <v>18.50.24.33</v>
          </cell>
          <cell r="C1260" t="str">
            <v>Tirante p/ flanges M24, L=330mm, de aço galvanizado, inclusive porcas e arruela</v>
          </cell>
          <cell r="D1260" t="str">
            <v>cj</v>
          </cell>
          <cell r="E1260">
            <v>17.989999999999998</v>
          </cell>
          <cell r="F1260">
            <v>0</v>
          </cell>
          <cell r="G1260">
            <v>0</v>
          </cell>
          <cell r="H1260">
            <v>17.989999999999998</v>
          </cell>
          <cell r="I1260">
            <v>20.96</v>
          </cell>
        </row>
        <row r="1261">
          <cell r="B1261" t="str">
            <v>18.50.24.34</v>
          </cell>
          <cell r="C1261" t="str">
            <v>Tirante p/ flanges M24, L=340mm, de aço galvanizado, inclusive porcas e arruela</v>
          </cell>
          <cell r="D1261" t="str">
            <v>cj</v>
          </cell>
          <cell r="E1261">
            <v>18.350000000000001</v>
          </cell>
          <cell r="F1261">
            <v>0</v>
          </cell>
          <cell r="G1261">
            <v>0</v>
          </cell>
          <cell r="H1261">
            <v>18.350000000000001</v>
          </cell>
          <cell r="I1261">
            <v>21.38</v>
          </cell>
        </row>
        <row r="1262">
          <cell r="B1262" t="str">
            <v>18.50.24.36</v>
          </cell>
          <cell r="C1262" t="str">
            <v>Tirante p/ flanges M24, L=360mm, de aço galvanizado, inclusive porcas e arruela</v>
          </cell>
          <cell r="D1262" t="str">
            <v>cj</v>
          </cell>
          <cell r="E1262">
            <v>19.07</v>
          </cell>
          <cell r="F1262">
            <v>0</v>
          </cell>
          <cell r="G1262">
            <v>0</v>
          </cell>
          <cell r="H1262">
            <v>19.07</v>
          </cell>
          <cell r="I1262">
            <v>22.22</v>
          </cell>
        </row>
        <row r="1263">
          <cell r="B1263" t="str">
            <v>18.50.24.40</v>
          </cell>
          <cell r="C1263" t="str">
            <v>Tirante p/ flanges M24, L=400mm, de aço galvanizado, inclusive porcas e arruela</v>
          </cell>
          <cell r="D1263" t="str">
            <v>cj</v>
          </cell>
          <cell r="E1263">
            <v>20.509999999999998</v>
          </cell>
          <cell r="F1263">
            <v>0</v>
          </cell>
          <cell r="G1263">
            <v>0</v>
          </cell>
          <cell r="H1263">
            <v>20.509999999999998</v>
          </cell>
          <cell r="I1263">
            <v>23.89</v>
          </cell>
        </row>
        <row r="1264">
          <cell r="B1264" t="str">
            <v>18.50.27.20</v>
          </cell>
          <cell r="C1264" t="str">
            <v>Tirante p/ flanges M27, L=200mm, de aço galvanizado, inclusive porcas e arruela</v>
          </cell>
          <cell r="D1264" t="str">
            <v>cj</v>
          </cell>
          <cell r="E1264">
            <v>28.240000000000002</v>
          </cell>
          <cell r="F1264">
            <v>0</v>
          </cell>
          <cell r="G1264">
            <v>0</v>
          </cell>
          <cell r="H1264">
            <v>28.240000000000002</v>
          </cell>
          <cell r="I1264">
            <v>32.9</v>
          </cell>
        </row>
        <row r="1265">
          <cell r="B1265" t="str">
            <v>18.50.27.21</v>
          </cell>
          <cell r="C1265" t="str">
            <v>Tirante p/ flanges M27, L=210mm, de aço galvanizado, inclusive porcas e arruela</v>
          </cell>
          <cell r="D1265" t="str">
            <v>cj</v>
          </cell>
          <cell r="E1265">
            <v>29.05</v>
          </cell>
          <cell r="F1265">
            <v>0</v>
          </cell>
          <cell r="G1265">
            <v>0</v>
          </cell>
          <cell r="H1265">
            <v>29.05</v>
          </cell>
          <cell r="I1265">
            <v>33.840000000000003</v>
          </cell>
        </row>
        <row r="1266">
          <cell r="B1266" t="str">
            <v>18.50.27.23</v>
          </cell>
          <cell r="C1266" t="str">
            <v>Tirante p/ flanges M27, L=230mm, de aço galvanizado, inclusive porcas e arruela</v>
          </cell>
          <cell r="D1266" t="str">
            <v>cj</v>
          </cell>
          <cell r="E1266">
            <v>30.68</v>
          </cell>
          <cell r="F1266">
            <v>0</v>
          </cell>
          <cell r="G1266">
            <v>0</v>
          </cell>
          <cell r="H1266">
            <v>30.68</v>
          </cell>
          <cell r="I1266">
            <v>35.74</v>
          </cell>
        </row>
        <row r="1267">
          <cell r="B1267" t="str">
            <v>18.50.27.24</v>
          </cell>
          <cell r="C1267" t="str">
            <v>Tirante p/ flanges M27, L=240mm, de aço galvanizado, inclusive porcas e arruela</v>
          </cell>
          <cell r="D1267" t="str">
            <v>cj</v>
          </cell>
          <cell r="E1267">
            <v>31.490000000000002</v>
          </cell>
          <cell r="F1267">
            <v>0</v>
          </cell>
          <cell r="G1267">
            <v>0</v>
          </cell>
          <cell r="H1267">
            <v>31.490000000000002</v>
          </cell>
          <cell r="I1267">
            <v>36.69</v>
          </cell>
        </row>
        <row r="1268">
          <cell r="B1268" t="str">
            <v>18.50.27.27</v>
          </cell>
          <cell r="C1268" t="str">
            <v>Tirante p/ flanges M27, L=270mm, de aço galvanizado, inclusive porcas e arruela</v>
          </cell>
          <cell r="D1268" t="str">
            <v>cj</v>
          </cell>
          <cell r="E1268">
            <v>33.93</v>
          </cell>
          <cell r="F1268">
            <v>0</v>
          </cell>
          <cell r="G1268">
            <v>0</v>
          </cell>
          <cell r="H1268">
            <v>33.93</v>
          </cell>
          <cell r="I1268">
            <v>39.53</v>
          </cell>
        </row>
        <row r="1269">
          <cell r="B1269" t="str">
            <v>18.50.27.31</v>
          </cell>
          <cell r="C1269" t="str">
            <v>Tirante p/ flanges M27, L=310mm, de aço galvanizado, inclusive porcas e arruela</v>
          </cell>
          <cell r="D1269" t="str">
            <v>cj</v>
          </cell>
          <cell r="E1269">
            <v>37.18</v>
          </cell>
          <cell r="F1269">
            <v>0</v>
          </cell>
          <cell r="G1269">
            <v>0</v>
          </cell>
          <cell r="H1269">
            <v>37.18</v>
          </cell>
          <cell r="I1269">
            <v>43.31</v>
          </cell>
        </row>
        <row r="1270">
          <cell r="B1270" t="str">
            <v>18.50.27.36</v>
          </cell>
          <cell r="C1270" t="str">
            <v>Tirante p/ flanges M27, L=360mm, de aço galvanizado, inclusive porcas e arruela</v>
          </cell>
          <cell r="D1270" t="str">
            <v>cj</v>
          </cell>
          <cell r="E1270">
            <v>41.24</v>
          </cell>
          <cell r="F1270">
            <v>0</v>
          </cell>
          <cell r="G1270">
            <v>0</v>
          </cell>
          <cell r="H1270">
            <v>41.24</v>
          </cell>
          <cell r="I1270">
            <v>48.04</v>
          </cell>
        </row>
        <row r="1271">
          <cell r="B1271" t="str">
            <v>18.50.27.38</v>
          </cell>
          <cell r="C1271" t="str">
            <v>Tirante p/ flanges M27, L=380mm, de aço galvanizado, inclusive porcas e arruela</v>
          </cell>
          <cell r="D1271" t="str">
            <v>cj</v>
          </cell>
          <cell r="E1271">
            <v>42.87</v>
          </cell>
          <cell r="F1271">
            <v>0</v>
          </cell>
          <cell r="G1271">
            <v>0</v>
          </cell>
          <cell r="H1271">
            <v>42.87</v>
          </cell>
          <cell r="I1271">
            <v>49.94</v>
          </cell>
        </row>
        <row r="1272">
          <cell r="B1272" t="str">
            <v>18.50.30.23</v>
          </cell>
          <cell r="C1272" t="str">
            <v>Tirante p/ flanges M30, L=230mm, de aço galvanizado, inclusive porcas e arruela</v>
          </cell>
          <cell r="D1272" t="str">
            <v>cj</v>
          </cell>
          <cell r="E1272">
            <v>41.77</v>
          </cell>
          <cell r="F1272">
            <v>0</v>
          </cell>
          <cell r="G1272">
            <v>0</v>
          </cell>
          <cell r="H1272">
            <v>41.77</v>
          </cell>
          <cell r="I1272">
            <v>48.66</v>
          </cell>
        </row>
        <row r="1273">
          <cell r="B1273" t="str">
            <v>18.50.30.26</v>
          </cell>
          <cell r="C1273" t="str">
            <v>Tirante p/ flanges M30, L=260mm, de aço galvanizado, inclusive porcas e arruela</v>
          </cell>
          <cell r="D1273" t="str">
            <v>cj</v>
          </cell>
          <cell r="E1273">
            <v>45.080000000000005</v>
          </cell>
          <cell r="F1273">
            <v>0</v>
          </cell>
          <cell r="G1273">
            <v>0</v>
          </cell>
          <cell r="H1273">
            <v>45.080000000000005</v>
          </cell>
          <cell r="I1273">
            <v>52.52</v>
          </cell>
        </row>
        <row r="1274">
          <cell r="B1274" t="str">
            <v>18.50.30.36</v>
          </cell>
          <cell r="C1274" t="str">
            <v>Tirante p/ flanges M30, L=360mm, de aço galvanizado, inclusive porcas e arruela</v>
          </cell>
          <cell r="D1274" t="str">
            <v>cj</v>
          </cell>
          <cell r="E1274">
            <v>56.120000000000005</v>
          </cell>
          <cell r="F1274">
            <v>0</v>
          </cell>
          <cell r="G1274">
            <v>0</v>
          </cell>
          <cell r="H1274">
            <v>56.120000000000005</v>
          </cell>
          <cell r="I1274">
            <v>65.38</v>
          </cell>
        </row>
        <row r="1275">
          <cell r="B1275" t="str">
            <v>18.50.30.43</v>
          </cell>
          <cell r="C1275" t="str">
            <v>Tirante p/ flanges M30, L=430mm, de aço galvanizado, inclusive porcas e arruela</v>
          </cell>
          <cell r="D1275" t="str">
            <v>cj</v>
          </cell>
          <cell r="E1275">
            <v>63.85</v>
          </cell>
          <cell r="F1275">
            <v>0</v>
          </cell>
          <cell r="G1275">
            <v>0</v>
          </cell>
          <cell r="H1275">
            <v>63.85</v>
          </cell>
          <cell r="I1275">
            <v>74.39</v>
          </cell>
        </row>
        <row r="1276">
          <cell r="B1276" t="str">
            <v>18.50.33.24</v>
          </cell>
          <cell r="C1276" t="str">
            <v>Tirante p/ flanges M33, L=240mm, de aço galvanizado, inclusive porcas e arruela</v>
          </cell>
          <cell r="D1276" t="str">
            <v>cj</v>
          </cell>
          <cell r="E1276">
            <v>52.47</v>
          </cell>
          <cell r="F1276">
            <v>0</v>
          </cell>
          <cell r="G1276">
            <v>0</v>
          </cell>
          <cell r="H1276">
            <v>52.47</v>
          </cell>
          <cell r="I1276">
            <v>61.13</v>
          </cell>
        </row>
        <row r="1277">
          <cell r="B1277" t="str">
            <v>18.50.33.25</v>
          </cell>
          <cell r="C1277" t="str">
            <v>Tirante p/ flanges M33, L=250mm, de aço galvanizado, inclusive porcas e arruela</v>
          </cell>
          <cell r="D1277" t="str">
            <v>cj</v>
          </cell>
          <cell r="E1277">
            <v>53.74</v>
          </cell>
          <cell r="F1277">
            <v>0</v>
          </cell>
          <cell r="G1277">
            <v>0</v>
          </cell>
          <cell r="H1277">
            <v>53.74</v>
          </cell>
          <cell r="I1277">
            <v>62.61</v>
          </cell>
        </row>
        <row r="1278">
          <cell r="B1278" t="str">
            <v>18.50.33.26</v>
          </cell>
          <cell r="C1278" t="str">
            <v>Tirante p/ flanges M33, L=260mm, de aço galvanizado, inclusive porcas e arruela</v>
          </cell>
          <cell r="D1278" t="str">
            <v>cj</v>
          </cell>
          <cell r="E1278">
            <v>55.01</v>
          </cell>
          <cell r="F1278">
            <v>0</v>
          </cell>
          <cell r="G1278">
            <v>0</v>
          </cell>
          <cell r="H1278">
            <v>55.01</v>
          </cell>
          <cell r="I1278">
            <v>64.09</v>
          </cell>
        </row>
        <row r="1279">
          <cell r="B1279" t="str">
            <v>18.50.33.37</v>
          </cell>
          <cell r="C1279" t="str">
            <v>Tirante p/ flanges M33, L=370mm, de aço galvanizado, inclusive porcas e arruela</v>
          </cell>
          <cell r="D1279" t="str">
            <v>cj</v>
          </cell>
          <cell r="E1279">
            <v>69.010000000000005</v>
          </cell>
          <cell r="F1279">
            <v>0</v>
          </cell>
          <cell r="G1279">
            <v>0</v>
          </cell>
          <cell r="H1279">
            <v>69.010000000000005</v>
          </cell>
          <cell r="I1279">
            <v>80.400000000000006</v>
          </cell>
        </row>
        <row r="1280">
          <cell r="B1280" t="str">
            <v>18.50.33.40</v>
          </cell>
          <cell r="C1280" t="str">
            <v>Tirante p/ flanges M33, L=400mm, de aço galvanizado, inclusive porcas e arruela</v>
          </cell>
          <cell r="D1280" t="str">
            <v>cj</v>
          </cell>
          <cell r="E1280">
            <v>72.820000000000007</v>
          </cell>
          <cell r="F1280">
            <v>0</v>
          </cell>
          <cell r="G1280">
            <v>0</v>
          </cell>
          <cell r="H1280">
            <v>72.820000000000007</v>
          </cell>
          <cell r="I1280">
            <v>84.84</v>
          </cell>
        </row>
        <row r="1281">
          <cell r="B1281" t="str">
            <v>18.50.33.43</v>
          </cell>
          <cell r="C1281" t="str">
            <v>Tirante p/ flanges M33, L=430mm, de aço galvanizado, inclusive porcas e arruela</v>
          </cell>
          <cell r="D1281" t="str">
            <v>cj</v>
          </cell>
          <cell r="E1281">
            <v>76.640000000000015</v>
          </cell>
          <cell r="F1281">
            <v>0</v>
          </cell>
          <cell r="G1281">
            <v>0</v>
          </cell>
          <cell r="H1281">
            <v>76.640000000000015</v>
          </cell>
          <cell r="I1281">
            <v>89.29</v>
          </cell>
        </row>
        <row r="1282">
          <cell r="I1282" t="str">
            <v/>
          </cell>
        </row>
        <row r="1283">
          <cell r="B1283" t="str">
            <v>19.00.00.00</v>
          </cell>
          <cell r="C1283" t="str">
            <v>GERENCIAMENTO AMBIENTAL</v>
          </cell>
          <cell r="E1283" t="str">
            <v/>
          </cell>
          <cell r="F1283" t="str">
            <v/>
          </cell>
          <cell r="G1283" t="str">
            <v/>
          </cell>
          <cell r="I1283" t="str">
            <v/>
          </cell>
        </row>
        <row r="1284">
          <cell r="B1284" t="str">
            <v>19.01.00.00</v>
          </cell>
          <cell r="C1284" t="str">
            <v>Serviços Técnicos</v>
          </cell>
          <cell r="E1284" t="str">
            <v/>
          </cell>
          <cell r="F1284" t="str">
            <v/>
          </cell>
          <cell r="G1284" t="str">
            <v/>
          </cell>
          <cell r="I1284" t="str">
            <v/>
          </cell>
        </row>
        <row r="1285">
          <cell r="B1285" t="str">
            <v>19.01.01.01</v>
          </cell>
          <cell r="C1285" t="str">
            <v>Atendimento das condicionantes ambientais I</v>
          </cell>
          <cell r="D1285" t="str">
            <v>eq</v>
          </cell>
          <cell r="E1285">
            <v>2875.2</v>
          </cell>
          <cell r="F1285">
            <v>172608</v>
          </cell>
          <cell r="G1285">
            <v>9204.48</v>
          </cell>
          <cell r="H1285">
            <v>184687.68000000002</v>
          </cell>
          <cell r="I1285">
            <v>229012.72</v>
          </cell>
        </row>
        <row r="1286">
          <cell r="B1286" t="str">
            <v>19.01.01.02</v>
          </cell>
          <cell r="C1286" t="str">
            <v>Atendimento das condicionantes ambientais II</v>
          </cell>
          <cell r="D1286" t="str">
            <v>eq</v>
          </cell>
          <cell r="E1286">
            <v>1473.6</v>
          </cell>
          <cell r="F1286">
            <v>86304</v>
          </cell>
          <cell r="G1286">
            <v>4602.24</v>
          </cell>
          <cell r="H1286">
            <v>92379.840000000011</v>
          </cell>
          <cell r="I1286">
            <v>114551</v>
          </cell>
        </row>
        <row r="1287">
          <cell r="B1287" t="str">
            <v>19.01.01.03</v>
          </cell>
          <cell r="C1287" t="str">
            <v>Atendimento das condicionantes ambientais III</v>
          </cell>
          <cell r="D1287" t="str">
            <v>eq</v>
          </cell>
          <cell r="E1287">
            <v>832.8</v>
          </cell>
          <cell r="F1287">
            <v>43152</v>
          </cell>
          <cell r="G1287">
            <v>2301.12</v>
          </cell>
          <cell r="H1287">
            <v>46285.920000000006</v>
          </cell>
          <cell r="I1287">
            <v>57394.54</v>
          </cell>
        </row>
        <row r="1288">
          <cell r="B1288" t="str">
            <v>19.01.01.04</v>
          </cell>
          <cell r="C1288" t="str">
            <v>Atendimento das condicionantes ambientais IV</v>
          </cell>
          <cell r="D1288" t="str">
            <v>eq</v>
          </cell>
          <cell r="E1288">
            <v>662.4</v>
          </cell>
          <cell r="F1288">
            <v>21576</v>
          </cell>
          <cell r="G1288">
            <v>1150.56</v>
          </cell>
          <cell r="H1288">
            <v>23388.960000000003</v>
          </cell>
          <cell r="I1288">
            <v>29002.31</v>
          </cell>
        </row>
        <row r="1289">
          <cell r="I1289" t="str">
            <v/>
          </cell>
        </row>
        <row r="1290">
          <cell r="B1290" t="str">
            <v>19.02.00.00</v>
          </cell>
          <cell r="C1290" t="str">
            <v>Aquisição e Plantio de Mudas</v>
          </cell>
          <cell r="I1290" t="str">
            <v/>
          </cell>
        </row>
        <row r="1291">
          <cell r="B1291" t="str">
            <v>19.02.01.01</v>
          </cell>
          <cell r="C1291" t="str">
            <v>Aquisição e plantio de mudas arbustivas</v>
          </cell>
          <cell r="D1291" t="str">
            <v>un</v>
          </cell>
          <cell r="E1291">
            <v>23.66</v>
          </cell>
          <cell r="F1291">
            <v>2.81</v>
          </cell>
          <cell r="G1291">
            <v>0</v>
          </cell>
          <cell r="H1291">
            <v>26.47</v>
          </cell>
          <cell r="I1291">
            <v>32.82</v>
          </cell>
        </row>
        <row r="1292">
          <cell r="B1292" t="str">
            <v>19.02.01.02</v>
          </cell>
          <cell r="C1292" t="str">
            <v>Aquisição e plantio de mudas arbóreas</v>
          </cell>
          <cell r="D1292" t="str">
            <v>un</v>
          </cell>
          <cell r="E1292">
            <v>17.54</v>
          </cell>
          <cell r="F1292">
            <v>2.81</v>
          </cell>
          <cell r="G1292">
            <v>0</v>
          </cell>
          <cell r="H1292">
            <v>20.350000000000001</v>
          </cell>
          <cell r="I1292">
            <v>25.23</v>
          </cell>
        </row>
        <row r="1293">
          <cell r="I1293" t="str">
            <v/>
          </cell>
        </row>
        <row r="1294">
          <cell r="B1294" t="str">
            <v>19.03.00.00</v>
          </cell>
          <cell r="C1294" t="str">
            <v>Manutenção de Mudas</v>
          </cell>
          <cell r="I1294" t="str">
            <v/>
          </cell>
        </row>
        <row r="1295">
          <cell r="B1295" t="str">
            <v>19.03.01.01</v>
          </cell>
          <cell r="C1295" t="str">
            <v>Manutenção de mudas com reposição</v>
          </cell>
          <cell r="D1295" t="str">
            <v>un</v>
          </cell>
          <cell r="E1295">
            <v>0.14000000000000001</v>
          </cell>
          <cell r="F1295">
            <v>1.44</v>
          </cell>
          <cell r="G1295">
            <v>1.03</v>
          </cell>
          <cell r="H1295">
            <v>2.61</v>
          </cell>
          <cell r="I1295">
            <v>3.24</v>
          </cell>
        </row>
        <row r="1296">
          <cell r="I1296" t="str">
            <v/>
          </cell>
        </row>
        <row r="1297">
          <cell r="B1297" t="str">
            <v>19.04.00.00</v>
          </cell>
          <cell r="C1297" t="str">
            <v>Transplante e Manejo de Vegetação</v>
          </cell>
          <cell r="I1297" t="str">
            <v/>
          </cell>
        </row>
        <row r="1298">
          <cell r="B1298" t="str">
            <v>19.04.01.01</v>
          </cell>
          <cell r="C1298" t="str">
            <v>Transplante de vegetação I</v>
          </cell>
          <cell r="D1298" t="str">
            <v>un</v>
          </cell>
          <cell r="E1298">
            <v>78.75</v>
          </cell>
          <cell r="F1298">
            <v>272.42</v>
          </cell>
          <cell r="G1298">
            <v>1244.5999999999999</v>
          </cell>
          <cell r="H1298">
            <v>1595.77</v>
          </cell>
          <cell r="I1298">
            <v>1978.75</v>
          </cell>
        </row>
        <row r="1299">
          <cell r="B1299" t="str">
            <v>19.04.01.02</v>
          </cell>
          <cell r="C1299" t="str">
            <v>Transplante de vegetação II</v>
          </cell>
          <cell r="D1299" t="str">
            <v>un</v>
          </cell>
          <cell r="E1299">
            <v>78.75</v>
          </cell>
          <cell r="F1299">
            <v>404.5</v>
          </cell>
          <cell r="G1299">
            <v>2788.76</v>
          </cell>
          <cell r="H1299">
            <v>3272.01</v>
          </cell>
          <cell r="I1299">
            <v>4057.29</v>
          </cell>
        </row>
      </sheetData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 - PUC"/>
      <sheetName val="1 - DCCU"/>
      <sheetName val="2 - CONFERÊNCIA"/>
      <sheetName val="3 - DCCU Resumo"/>
      <sheetName val="4 - ABC"/>
      <sheetName val="5 - PPU"/>
      <sheetName val="6 - BDI"/>
      <sheetName val="7 - ES"/>
      <sheetName val="8 - APOIO"/>
      <sheetName val="Sinapi(Composições)"/>
      <sheetName val="Sinapi(Insumos)"/>
      <sheetName val="Composições novas"/>
      <sheetName val="MEM"/>
      <sheetName val="Adm Local"/>
      <sheetName val="0 - INSTRUÇÕES"/>
      <sheetName val="1 - BDI"/>
      <sheetName val="2 - POB"/>
      <sheetName val="3 - CONFERÊNCIA"/>
      <sheetName val="4 - POB Resumo"/>
      <sheetName val="5 - ES"/>
    </sheetNames>
    <sheetDataSet>
      <sheetData sheetId="0" refreshError="1">
        <row r="5">
          <cell r="H5">
            <v>1.24</v>
          </cell>
        </row>
        <row r="6">
          <cell r="H6">
            <v>1.165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595C7A-09DA-4063-8841-DAFF967BFDAD}">
  <dimension ref="A1:E42"/>
  <sheetViews>
    <sheetView view="pageBreakPreview" topLeftCell="A4" zoomScale="115" zoomScaleNormal="90" zoomScaleSheetLayoutView="115" workbookViewId="0">
      <selection activeCell="D48" sqref="D48"/>
    </sheetView>
  </sheetViews>
  <sheetFormatPr defaultRowHeight="15" x14ac:dyDescent="0.25"/>
  <cols>
    <col min="1" max="1" width="8" customWidth="1"/>
    <col min="2" max="2" width="47.28515625" bestFit="1" customWidth="1"/>
    <col min="3" max="3" width="13.7109375" bestFit="1" customWidth="1"/>
    <col min="4" max="4" width="14" bestFit="1" customWidth="1"/>
    <col min="5" max="5" width="13" customWidth="1"/>
  </cols>
  <sheetData>
    <row r="1" spans="1:5" ht="17.25" x14ac:dyDescent="0.25">
      <c r="A1" s="123" t="s">
        <v>0</v>
      </c>
      <c r="B1" s="123"/>
      <c r="C1" s="123"/>
      <c r="D1" s="123"/>
    </row>
    <row r="2" spans="1:5" x14ac:dyDescent="0.25">
      <c r="A2" s="124" t="s">
        <v>1</v>
      </c>
      <c r="B2" s="124"/>
      <c r="C2" s="124"/>
      <c r="D2" s="124"/>
    </row>
    <row r="3" spans="1:5" x14ac:dyDescent="0.25">
      <c r="A3" s="125" t="s">
        <v>2</v>
      </c>
      <c r="B3" s="126"/>
      <c r="C3" s="126"/>
      <c r="D3" s="127"/>
    </row>
    <row r="4" spans="1:5" x14ac:dyDescent="0.25">
      <c r="A4" s="128" t="s">
        <v>3</v>
      </c>
      <c r="B4" s="129"/>
      <c r="C4" s="129"/>
      <c r="D4" s="130"/>
    </row>
    <row r="5" spans="1:5" x14ac:dyDescent="0.25">
      <c r="A5" s="121" t="s">
        <v>4</v>
      </c>
      <c r="B5" s="121" t="s">
        <v>5</v>
      </c>
      <c r="C5" s="132" t="s">
        <v>18</v>
      </c>
      <c r="D5" s="119" t="s">
        <v>17</v>
      </c>
      <c r="E5" s="119" t="s">
        <v>204</v>
      </c>
    </row>
    <row r="6" spans="1:5" x14ac:dyDescent="0.25">
      <c r="A6" s="131"/>
      <c r="B6" s="131"/>
      <c r="C6" s="133"/>
      <c r="D6" s="120"/>
      <c r="E6" s="120"/>
    </row>
    <row r="7" spans="1:5" x14ac:dyDescent="0.25">
      <c r="A7" s="131"/>
      <c r="B7" s="131"/>
      <c r="C7" s="133"/>
      <c r="D7" s="120"/>
      <c r="E7" s="120"/>
    </row>
    <row r="8" spans="1:5" x14ac:dyDescent="0.25">
      <c r="A8" s="1"/>
      <c r="B8" s="2"/>
      <c r="C8" s="3"/>
      <c r="D8" s="4"/>
      <c r="E8" s="4"/>
    </row>
    <row r="9" spans="1:5" x14ac:dyDescent="0.25">
      <c r="A9" s="5" t="s">
        <v>6</v>
      </c>
      <c r="B9" s="6" t="s">
        <v>7</v>
      </c>
      <c r="C9" s="7">
        <f>DCCU!I38</f>
        <v>33220.68</v>
      </c>
      <c r="D9" s="8">
        <f>DCCU!L38</f>
        <v>41193.210000000006</v>
      </c>
      <c r="E9" s="8">
        <f>DCCU!N38</f>
        <v>40780.81</v>
      </c>
    </row>
    <row r="10" spans="1:5" x14ac:dyDescent="0.25">
      <c r="A10" s="5"/>
      <c r="B10" s="6"/>
      <c r="C10" s="7"/>
      <c r="D10" s="8"/>
      <c r="E10" s="8"/>
    </row>
    <row r="11" spans="1:5" x14ac:dyDescent="0.25">
      <c r="A11" s="5" t="s">
        <v>8</v>
      </c>
      <c r="B11" s="6" t="s">
        <v>9</v>
      </c>
      <c r="C11" s="7">
        <f>DCCU!I75</f>
        <v>124797.67</v>
      </c>
      <c r="D11" s="8">
        <f>DCCU!L75</f>
        <v>144140.4</v>
      </c>
      <c r="E11" s="8">
        <f>DCCU!N75</f>
        <v>142699</v>
      </c>
    </row>
    <row r="12" spans="1:5" x14ac:dyDescent="0.25">
      <c r="A12" s="5"/>
      <c r="B12" s="6"/>
      <c r="C12" s="7"/>
      <c r="D12" s="8"/>
      <c r="E12" s="8"/>
    </row>
    <row r="13" spans="1:5" x14ac:dyDescent="0.25">
      <c r="A13" s="5" t="s">
        <v>10</v>
      </c>
      <c r="B13" s="6" t="s">
        <v>11</v>
      </c>
      <c r="C13" s="7">
        <f>DCCU!I149</f>
        <v>7403349.1900000013</v>
      </c>
      <c r="D13" s="8">
        <f>DCCU!L149</f>
        <v>8752243.8100000005</v>
      </c>
      <c r="E13" s="8">
        <f>DCCU!N149</f>
        <v>8662531.25</v>
      </c>
    </row>
    <row r="14" spans="1:5" x14ac:dyDescent="0.25">
      <c r="A14" s="5"/>
      <c r="B14" s="6"/>
      <c r="C14" s="7"/>
      <c r="D14" s="8"/>
      <c r="E14" s="8"/>
    </row>
    <row r="15" spans="1:5" x14ac:dyDescent="0.25">
      <c r="A15" s="5" t="s">
        <v>12</v>
      </c>
      <c r="B15" s="6" t="s">
        <v>13</v>
      </c>
      <c r="C15" s="7">
        <f>DCCU!I186</f>
        <v>101950.28000000003</v>
      </c>
      <c r="D15" s="8">
        <f>DCCU!L186</f>
        <v>124655.99000000002</v>
      </c>
      <c r="E15" s="8">
        <f>DCCU!N186</f>
        <v>123382.3</v>
      </c>
    </row>
    <row r="16" spans="1:5" x14ac:dyDescent="0.25">
      <c r="A16" s="5"/>
      <c r="B16" s="6"/>
      <c r="C16" s="7"/>
      <c r="D16" s="8"/>
      <c r="E16" s="8"/>
    </row>
    <row r="17" spans="1:5" x14ac:dyDescent="0.25">
      <c r="A17" s="5" t="s">
        <v>14</v>
      </c>
      <c r="B17" s="9" t="s">
        <v>15</v>
      </c>
      <c r="C17" s="7">
        <f>DCCU!I220</f>
        <v>44306.319999999992</v>
      </c>
      <c r="D17" s="8">
        <f>DCCU!L220</f>
        <v>54907.05000000001</v>
      </c>
      <c r="E17" s="8">
        <f>DCCU!N220</f>
        <v>54312.43</v>
      </c>
    </row>
    <row r="18" spans="1:5" x14ac:dyDescent="0.25">
      <c r="A18" s="5"/>
      <c r="B18" s="6"/>
      <c r="C18" s="7"/>
      <c r="D18" s="8"/>
      <c r="E18" s="8"/>
    </row>
    <row r="19" spans="1:5" x14ac:dyDescent="0.25">
      <c r="A19" s="5"/>
      <c r="B19" s="6"/>
      <c r="C19" s="7"/>
      <c r="D19" s="8"/>
      <c r="E19" s="8"/>
    </row>
    <row r="20" spans="1:5" x14ac:dyDescent="0.25">
      <c r="A20" s="5"/>
      <c r="B20" s="6"/>
      <c r="C20" s="7"/>
      <c r="D20" s="8"/>
      <c r="E20" s="8"/>
    </row>
    <row r="21" spans="1:5" x14ac:dyDescent="0.25">
      <c r="A21" s="5"/>
      <c r="B21" s="6"/>
      <c r="C21" s="7"/>
      <c r="D21" s="8"/>
      <c r="E21" s="8"/>
    </row>
    <row r="22" spans="1:5" x14ac:dyDescent="0.25">
      <c r="A22" s="5"/>
      <c r="B22" s="6"/>
      <c r="C22" s="7"/>
      <c r="D22" s="8"/>
      <c r="E22" s="8"/>
    </row>
    <row r="23" spans="1:5" x14ac:dyDescent="0.25">
      <c r="A23" s="5"/>
      <c r="B23" s="6"/>
      <c r="C23" s="7"/>
      <c r="D23" s="8"/>
      <c r="E23" s="8"/>
    </row>
    <row r="24" spans="1:5" x14ac:dyDescent="0.25">
      <c r="A24" s="5"/>
      <c r="B24" s="6"/>
      <c r="C24" s="7"/>
      <c r="D24" s="8"/>
      <c r="E24" s="8"/>
    </row>
    <row r="25" spans="1:5" x14ac:dyDescent="0.25">
      <c r="A25" s="5"/>
      <c r="B25" s="6"/>
      <c r="C25" s="7"/>
      <c r="D25" s="8"/>
      <c r="E25" s="8"/>
    </row>
    <row r="26" spans="1:5" x14ac:dyDescent="0.25">
      <c r="A26" s="5"/>
      <c r="B26" s="6"/>
      <c r="C26" s="7"/>
      <c r="D26" s="8"/>
      <c r="E26" s="8"/>
    </row>
    <row r="27" spans="1:5" x14ac:dyDescent="0.25">
      <c r="A27" s="5"/>
      <c r="B27" s="6"/>
      <c r="C27" s="7"/>
      <c r="D27" s="8"/>
      <c r="E27" s="8"/>
    </row>
    <row r="28" spans="1:5" x14ac:dyDescent="0.25">
      <c r="A28" s="5"/>
      <c r="B28" s="6"/>
      <c r="C28" s="7"/>
      <c r="D28" s="8"/>
      <c r="E28" s="8"/>
    </row>
    <row r="29" spans="1:5" x14ac:dyDescent="0.25">
      <c r="A29" s="5"/>
      <c r="B29" s="6"/>
      <c r="C29" s="7"/>
      <c r="D29" s="8"/>
      <c r="E29" s="8"/>
    </row>
    <row r="30" spans="1:5" x14ac:dyDescent="0.25">
      <c r="A30" s="5"/>
      <c r="B30" s="6"/>
      <c r="C30" s="7"/>
      <c r="D30" s="8"/>
      <c r="E30" s="8"/>
    </row>
    <row r="31" spans="1:5" x14ac:dyDescent="0.25">
      <c r="A31" s="5"/>
      <c r="B31" s="6"/>
      <c r="C31" s="7"/>
      <c r="D31" s="8"/>
      <c r="E31" s="8"/>
    </row>
    <row r="32" spans="1:5" x14ac:dyDescent="0.25">
      <c r="A32" s="5"/>
      <c r="B32" s="6"/>
      <c r="C32" s="7"/>
      <c r="D32" s="8"/>
      <c r="E32" s="8"/>
    </row>
    <row r="33" spans="1:5" x14ac:dyDescent="0.25">
      <c r="A33" s="5"/>
      <c r="B33" s="6"/>
      <c r="C33" s="7"/>
      <c r="D33" s="8"/>
      <c r="E33" s="8"/>
    </row>
    <row r="34" spans="1:5" x14ac:dyDescent="0.25">
      <c r="A34" s="5"/>
      <c r="B34" s="6"/>
      <c r="C34" s="7"/>
      <c r="D34" s="8"/>
      <c r="E34" s="8"/>
    </row>
    <row r="35" spans="1:5" x14ac:dyDescent="0.25">
      <c r="A35" s="5"/>
      <c r="B35" s="6"/>
      <c r="C35" s="7"/>
      <c r="D35" s="8"/>
      <c r="E35" s="8"/>
    </row>
    <row r="36" spans="1:5" x14ac:dyDescent="0.25">
      <c r="A36" s="5"/>
      <c r="B36" s="6"/>
      <c r="C36" s="7"/>
      <c r="D36" s="8"/>
      <c r="E36" s="8"/>
    </row>
    <row r="37" spans="1:5" x14ac:dyDescent="0.25">
      <c r="A37" s="5"/>
      <c r="B37" s="6"/>
      <c r="C37" s="7"/>
      <c r="D37" s="8"/>
      <c r="E37" s="8"/>
    </row>
    <row r="38" spans="1:5" x14ac:dyDescent="0.25">
      <c r="A38" s="5"/>
      <c r="B38" s="6"/>
      <c r="C38" s="7"/>
      <c r="D38" s="8"/>
      <c r="E38" s="8"/>
    </row>
    <row r="39" spans="1:5" x14ac:dyDescent="0.25">
      <c r="A39" s="5"/>
      <c r="B39" s="6"/>
      <c r="C39" s="7"/>
      <c r="D39" s="8"/>
      <c r="E39" s="8"/>
    </row>
    <row r="40" spans="1:5" x14ac:dyDescent="0.25">
      <c r="A40" s="121" t="s">
        <v>16</v>
      </c>
      <c r="B40" s="122"/>
      <c r="C40" s="3">
        <f>SUM(C8:C39)</f>
        <v>7707624.1400000015</v>
      </c>
      <c r="D40" s="4">
        <f>SUM(D8:D39)</f>
        <v>9117140.4600000009</v>
      </c>
      <c r="E40" s="4">
        <f>SUM(E8:E39)</f>
        <v>9023705.790000001</v>
      </c>
    </row>
    <row r="41" spans="1:5" ht="9" customHeight="1" x14ac:dyDescent="0.25">
      <c r="A41" s="115" t="s">
        <v>205</v>
      </c>
      <c r="B41" s="116"/>
      <c r="C41" s="116"/>
      <c r="D41" s="116"/>
    </row>
    <row r="42" spans="1:5" x14ac:dyDescent="0.25">
      <c r="A42" s="117"/>
      <c r="B42" s="118"/>
      <c r="C42" s="118"/>
      <c r="D42" s="118"/>
      <c r="E42" s="112">
        <f>1-E40/D40</f>
        <v>1.0248242901371274E-2</v>
      </c>
    </row>
  </sheetData>
  <mergeCells count="11">
    <mergeCell ref="A41:D42"/>
    <mergeCell ref="E5:E7"/>
    <mergeCell ref="A40:B40"/>
    <mergeCell ref="A1:D1"/>
    <mergeCell ref="A2:D2"/>
    <mergeCell ref="A3:D3"/>
    <mergeCell ref="A4:D4"/>
    <mergeCell ref="A5:A7"/>
    <mergeCell ref="B5:B7"/>
    <mergeCell ref="C5:C7"/>
    <mergeCell ref="D5:D7"/>
  </mergeCells>
  <pageMargins left="0.51181102362204722" right="0.51181102362204722" top="0.78740157480314965" bottom="0.78740157480314965" header="0.31496062992125984" footer="0.31496062992125984"/>
  <pageSetup paperSize="9" scale="91" orientation="portrait" r:id="rId1"/>
  <headerFooter>
    <oddFooter>&amp;L1591-Planilha Orçamento-ETE-TERRAPLENAGEM-RESUMO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5C8C50-1988-43A0-A2F6-15283B7F43E6}">
  <dimension ref="A1:P221"/>
  <sheetViews>
    <sheetView showGridLines="0" showZeros="0" tabSelected="1" view="pageBreakPreview" zoomScaleNormal="100" zoomScaleSheetLayoutView="100" workbookViewId="0">
      <selection activeCell="U80" sqref="U80"/>
    </sheetView>
  </sheetViews>
  <sheetFormatPr defaultRowHeight="15" x14ac:dyDescent="0.25"/>
  <cols>
    <col min="1" max="1" width="5.140625" bestFit="1" customWidth="1"/>
    <col min="2" max="2" width="44.85546875" bestFit="1" customWidth="1"/>
    <col min="3" max="3" width="6.42578125" bestFit="1" customWidth="1"/>
    <col min="4" max="4" width="5.5703125" bestFit="1" customWidth="1"/>
    <col min="5" max="5" width="12.140625" hidden="1" customWidth="1"/>
    <col min="6" max="6" width="14" hidden="1" customWidth="1"/>
    <col min="7" max="7" width="15.42578125" bestFit="1" customWidth="1"/>
    <col min="8" max="8" width="7.5703125" bestFit="1" customWidth="1"/>
    <col min="9" max="9" width="11.7109375" bestFit="1" customWidth="1"/>
    <col min="10" max="10" width="9.42578125" style="76" customWidth="1"/>
    <col min="11" max="11" width="7.5703125" bestFit="1" customWidth="1"/>
    <col min="12" max="12" width="11.7109375" bestFit="1" customWidth="1"/>
    <col min="13" max="13" width="12.7109375" style="77" bestFit="1" customWidth="1"/>
    <col min="14" max="14" width="11.7109375" style="78" bestFit="1" customWidth="1"/>
    <col min="15" max="15" width="8.5703125" style="78" bestFit="1" customWidth="1"/>
  </cols>
  <sheetData>
    <row r="1" spans="1:16" ht="23.25" x14ac:dyDescent="0.35">
      <c r="A1" s="195" t="s">
        <v>194</v>
      </c>
      <c r="B1" s="195"/>
      <c r="C1" s="195"/>
      <c r="D1" s="195"/>
      <c r="E1" s="195"/>
      <c r="F1" s="195"/>
      <c r="G1" s="195"/>
      <c r="H1" s="195"/>
      <c r="I1" s="195"/>
      <c r="J1" s="195"/>
      <c r="K1" s="196" t="s">
        <v>196</v>
      </c>
      <c r="L1" s="196"/>
      <c r="M1" s="150" t="s">
        <v>197</v>
      </c>
      <c r="N1" s="151"/>
      <c r="O1" s="152"/>
    </row>
    <row r="2" spans="1:16" ht="15.75" x14ac:dyDescent="0.25">
      <c r="A2" s="197" t="s">
        <v>195</v>
      </c>
      <c r="B2" s="197"/>
      <c r="C2" s="197"/>
      <c r="D2" s="197"/>
      <c r="E2" s="197"/>
      <c r="F2" s="197"/>
      <c r="G2" s="197"/>
      <c r="H2" s="197"/>
      <c r="I2" s="197"/>
      <c r="J2" s="197"/>
      <c r="K2" s="198">
        <v>44652</v>
      </c>
      <c r="L2" s="199"/>
      <c r="M2" s="153">
        <v>0.01</v>
      </c>
      <c r="N2" s="154"/>
      <c r="O2" s="155"/>
      <c r="P2" t="s">
        <v>201</v>
      </c>
    </row>
    <row r="3" spans="1:16" x14ac:dyDescent="0.25">
      <c r="A3" s="200" t="s">
        <v>2</v>
      </c>
      <c r="B3" s="201"/>
      <c r="C3" s="201"/>
      <c r="D3" s="202"/>
      <c r="E3" s="203" t="s">
        <v>19</v>
      </c>
      <c r="F3" s="203"/>
      <c r="G3" s="203"/>
      <c r="H3" s="203"/>
      <c r="I3" s="203"/>
      <c r="J3" s="203"/>
      <c r="K3" s="203"/>
      <c r="L3" s="204"/>
      <c r="M3" s="134" t="s">
        <v>202</v>
      </c>
      <c r="N3" s="135"/>
      <c r="O3" s="136"/>
    </row>
    <row r="4" spans="1:16" x14ac:dyDescent="0.25">
      <c r="A4" s="205" t="s">
        <v>3</v>
      </c>
      <c r="B4" s="206"/>
      <c r="C4" s="206"/>
      <c r="D4" s="207"/>
      <c r="E4" s="203"/>
      <c r="F4" s="203"/>
      <c r="G4" s="203"/>
      <c r="H4" s="203"/>
      <c r="I4" s="203"/>
      <c r="J4" s="203"/>
      <c r="K4" s="203"/>
      <c r="L4" s="204"/>
      <c r="M4" s="137"/>
      <c r="N4" s="138"/>
      <c r="O4" s="139"/>
    </row>
    <row r="5" spans="1:16" ht="23.25" customHeight="1" x14ac:dyDescent="0.25">
      <c r="A5" s="186" t="s">
        <v>20</v>
      </c>
      <c r="B5" s="189" t="s">
        <v>5</v>
      </c>
      <c r="C5" s="192" t="s">
        <v>21</v>
      </c>
      <c r="D5" s="194" t="s">
        <v>22</v>
      </c>
      <c r="E5" s="156" t="s">
        <v>23</v>
      </c>
      <c r="F5" s="156" t="s">
        <v>24</v>
      </c>
      <c r="G5" s="156" t="s">
        <v>25</v>
      </c>
      <c r="H5" s="176" t="s">
        <v>26</v>
      </c>
      <c r="I5" s="177"/>
      <c r="J5" s="178" t="s">
        <v>27</v>
      </c>
      <c r="K5" s="176" t="s">
        <v>28</v>
      </c>
      <c r="L5" s="181"/>
      <c r="M5" s="142" t="s">
        <v>28</v>
      </c>
      <c r="N5" s="143"/>
      <c r="O5" s="95" t="s">
        <v>198</v>
      </c>
    </row>
    <row r="6" spans="1:16" x14ac:dyDescent="0.25">
      <c r="A6" s="187"/>
      <c r="B6" s="190"/>
      <c r="C6" s="193"/>
      <c r="D6" s="193"/>
      <c r="E6" s="157" t="s">
        <v>29</v>
      </c>
      <c r="F6" s="157" t="s">
        <v>29</v>
      </c>
      <c r="G6" s="157" t="s">
        <v>29</v>
      </c>
      <c r="H6" s="182" t="s">
        <v>30</v>
      </c>
      <c r="I6" s="183"/>
      <c r="J6" s="179"/>
      <c r="K6" s="184" t="s">
        <v>31</v>
      </c>
      <c r="L6" s="185"/>
      <c r="M6" s="140" t="s">
        <v>31</v>
      </c>
      <c r="N6" s="141"/>
      <c r="O6" s="96" t="s">
        <v>199</v>
      </c>
    </row>
    <row r="7" spans="1:16" x14ac:dyDescent="0.25">
      <c r="A7" s="188"/>
      <c r="B7" s="191"/>
      <c r="C7" s="193"/>
      <c r="D7" s="193"/>
      <c r="E7" s="157"/>
      <c r="F7" s="157"/>
      <c r="G7" s="157"/>
      <c r="H7" s="113" t="s">
        <v>32</v>
      </c>
      <c r="I7" s="10" t="s">
        <v>33</v>
      </c>
      <c r="J7" s="180"/>
      <c r="K7" s="113" t="s">
        <v>32</v>
      </c>
      <c r="L7" s="105" t="s">
        <v>33</v>
      </c>
      <c r="M7" s="79" t="s">
        <v>32</v>
      </c>
      <c r="N7" s="80" t="s">
        <v>33</v>
      </c>
      <c r="O7" s="80" t="s">
        <v>200</v>
      </c>
    </row>
    <row r="8" spans="1:16" x14ac:dyDescent="0.25">
      <c r="A8" s="11"/>
      <c r="B8" s="12"/>
      <c r="C8" s="13"/>
      <c r="D8" s="14"/>
      <c r="E8" s="15"/>
      <c r="F8" s="15"/>
      <c r="G8" s="15"/>
      <c r="H8" s="16"/>
      <c r="I8" s="17"/>
      <c r="J8" s="69"/>
      <c r="K8" s="18"/>
      <c r="L8" s="106"/>
      <c r="M8" s="92"/>
      <c r="N8" s="89"/>
      <c r="O8" s="89"/>
    </row>
    <row r="9" spans="1:16" x14ac:dyDescent="0.25">
      <c r="A9" s="19">
        <v>1</v>
      </c>
      <c r="B9" s="20" t="s">
        <v>34</v>
      </c>
      <c r="C9" s="21"/>
      <c r="D9" s="22" t="str">
        <f>IF(C9="","",VLOOKUP(C9,ITENS,3,0))</f>
        <v/>
      </c>
      <c r="E9" s="15"/>
      <c r="F9" s="23"/>
      <c r="G9" s="23"/>
      <c r="H9" s="24" t="str">
        <f>IF(C9="","",VLOOKUP(C9,ITENS,7,0))</f>
        <v/>
      </c>
      <c r="I9" s="24" t="str">
        <f t="shared" ref="I9:I36" si="0">IF(OR(D9="",E9=""),"",ROUND(H9*E9,2))</f>
        <v/>
      </c>
      <c r="J9" s="70" t="str">
        <f>IF(E9="","",IF(C9="***",'[1]0 - PUC'!$H$6,IF(ISERR(SEARCH("18.",C9)),'[1]0 - PUC'!$H$5,'[1]0 - PUC'!$H$6))-1)</f>
        <v/>
      </c>
      <c r="K9" s="24" t="str">
        <f t="shared" ref="K9:K36" si="1">IF(OR(D9="",E9=""),"",ROUND(H9*(1+J9),2))</f>
        <v/>
      </c>
      <c r="L9" s="24" t="str">
        <f t="shared" ref="L9:L36" si="2">IF(OR(D9="",E9=""),"",ROUND(K9*E9,2))</f>
        <v/>
      </c>
      <c r="M9" s="93"/>
      <c r="N9" s="90"/>
      <c r="O9" s="90"/>
    </row>
    <row r="10" spans="1:16" x14ac:dyDescent="0.25">
      <c r="A10" s="19" t="s">
        <v>35</v>
      </c>
      <c r="B10" s="20" t="s">
        <v>36</v>
      </c>
      <c r="C10" s="25"/>
      <c r="D10" s="22" t="str">
        <f>IF(C10="","",VLOOKUP(C10,ITENS,3,0))</f>
        <v/>
      </c>
      <c r="E10" s="15"/>
      <c r="F10" s="23"/>
      <c r="G10" s="23"/>
      <c r="H10" s="24" t="str">
        <f>IF(C10="","",VLOOKUP(C10,ITENS,7,0))</f>
        <v/>
      </c>
      <c r="I10" s="24" t="str">
        <f t="shared" si="0"/>
        <v/>
      </c>
      <c r="J10" s="70" t="str">
        <f>IF(E10="","",IF(C10="***",'[1]0 - PUC'!$H$6,IF(ISERR(SEARCH("18.",C10)),'[1]0 - PUC'!$H$5,'[1]0 - PUC'!$H$6))-1)</f>
        <v/>
      </c>
      <c r="K10" s="24" t="str">
        <f t="shared" si="1"/>
        <v/>
      </c>
      <c r="L10" s="24" t="str">
        <f t="shared" si="2"/>
        <v/>
      </c>
      <c r="M10" s="93"/>
      <c r="N10" s="90"/>
      <c r="O10" s="90"/>
    </row>
    <row r="11" spans="1:16" x14ac:dyDescent="0.25">
      <c r="A11" s="19" t="s">
        <v>37</v>
      </c>
      <c r="B11" s="20" t="s">
        <v>38</v>
      </c>
      <c r="C11" s="21" t="s">
        <v>39</v>
      </c>
      <c r="D11" s="22" t="s">
        <v>40</v>
      </c>
      <c r="E11" s="15">
        <v>1</v>
      </c>
      <c r="F11" s="23">
        <v>1</v>
      </c>
      <c r="G11" s="23">
        <f>E11-F11</f>
        <v>0</v>
      </c>
      <c r="H11" s="24">
        <v>561.84</v>
      </c>
      <c r="I11" s="24">
        <f>IF(OR(D11="",G11=""),"",ROUND(H11*G11,2))</f>
        <v>0</v>
      </c>
      <c r="J11" s="70">
        <f>IF(E11="","",IF(C11="***",'[1]0 - PUC'!$H$6,IF(ISERR(SEARCH("18.",C11)),'[1]0 - PUC'!$H$5,'[1]0 - PUC'!$H$6))-1)</f>
        <v>0.24</v>
      </c>
      <c r="K11" s="24">
        <f>IF(OR(D11="",G11=""),"",ROUND(H11*(1+J11),2))</f>
        <v>696.68</v>
      </c>
      <c r="L11" s="24">
        <f>IF(OR(D11="",G11=""),"",ROUND(K11*G11,2))</f>
        <v>0</v>
      </c>
      <c r="M11" s="93">
        <f t="shared" ref="M11:M20" si="3">TRUNC(K11*(1-$M$2),2)</f>
        <v>689.71</v>
      </c>
      <c r="N11" s="81">
        <f>ROUND(M11*G11,2)</f>
        <v>0</v>
      </c>
      <c r="O11" s="86"/>
    </row>
    <row r="12" spans="1:16" x14ac:dyDescent="0.25">
      <c r="A12" s="19" t="s">
        <v>41</v>
      </c>
      <c r="B12" s="20" t="s">
        <v>42</v>
      </c>
      <c r="C12" s="21" t="s">
        <v>39</v>
      </c>
      <c r="D12" s="22" t="s">
        <v>40</v>
      </c>
      <c r="E12" s="15">
        <v>1</v>
      </c>
      <c r="F12" s="23">
        <v>1</v>
      </c>
      <c r="G12" s="23">
        <f>E12-F12</f>
        <v>0</v>
      </c>
      <c r="H12" s="24">
        <v>2346.61</v>
      </c>
      <c r="I12" s="24">
        <f t="shared" ref="I12:I20" si="4">IF(OR(D12="",G12=""),"",ROUND(H12*G12,2))</f>
        <v>0</v>
      </c>
      <c r="J12" s="70">
        <f>IF(E12="","",IF(C12="***",'[1]0 - PUC'!$H$6,IF(ISERR(SEARCH("18.",C12)),'[1]0 - PUC'!$H$5,'[1]0 - PUC'!$H$6))-1)</f>
        <v>0.24</v>
      </c>
      <c r="K12" s="24">
        <f>IF(OR(D12="",G12=""),"",ROUND(H12*(1+J12),2))</f>
        <v>2909.8</v>
      </c>
      <c r="L12" s="24">
        <f t="shared" ref="L12:L20" si="5">IF(OR(D12="",G12=""),"",ROUND(K12*G12,2))</f>
        <v>0</v>
      </c>
      <c r="M12" s="93">
        <f t="shared" si="3"/>
        <v>2880.7</v>
      </c>
      <c r="N12" s="81">
        <f>ROUND(M12*G12,2)</f>
        <v>0</v>
      </c>
      <c r="O12" s="86"/>
    </row>
    <row r="13" spans="1:16" x14ac:dyDescent="0.25">
      <c r="A13" s="19" t="s">
        <v>43</v>
      </c>
      <c r="B13" s="20" t="s">
        <v>44</v>
      </c>
      <c r="C13" s="21" t="s">
        <v>39</v>
      </c>
      <c r="D13" s="22" t="s">
        <v>40</v>
      </c>
      <c r="E13" s="15">
        <v>1</v>
      </c>
      <c r="F13" s="23"/>
      <c r="G13" s="23">
        <f t="shared" ref="G13:G24" si="6">E13-F13</f>
        <v>1</v>
      </c>
      <c r="H13" s="24">
        <v>257.31</v>
      </c>
      <c r="I13" s="24">
        <f t="shared" si="4"/>
        <v>257.31</v>
      </c>
      <c r="J13" s="70">
        <f>IF(E13="","",IF(C13="***",'[1]0 - PUC'!$H$6,IF(ISERR(SEARCH("18.",C13)),'[1]0 - PUC'!$H$5,'[1]0 - PUC'!$H$6))-1)</f>
        <v>0.24</v>
      </c>
      <c r="K13" s="24">
        <f t="shared" ref="K13:K20" si="7">IF(OR(D13="",G13=""),"",ROUND(H13*(1+J13),2))</f>
        <v>319.06</v>
      </c>
      <c r="L13" s="24">
        <f t="shared" si="5"/>
        <v>319.06</v>
      </c>
      <c r="M13" s="93">
        <f t="shared" si="3"/>
        <v>315.86</v>
      </c>
      <c r="N13" s="81">
        <f t="shared" ref="N13:N24" si="8">ROUND(M13*G13,2)</f>
        <v>315.86</v>
      </c>
      <c r="O13" s="87">
        <f>1-N13/L13</f>
        <v>1.0029461543283325E-2</v>
      </c>
    </row>
    <row r="14" spans="1:16" x14ac:dyDescent="0.25">
      <c r="A14" s="19" t="s">
        <v>45</v>
      </c>
      <c r="B14" s="20" t="s">
        <v>46</v>
      </c>
      <c r="C14" s="21" t="s">
        <v>39</v>
      </c>
      <c r="D14" s="22" t="s">
        <v>40</v>
      </c>
      <c r="E14" s="15">
        <v>2</v>
      </c>
      <c r="F14" s="23"/>
      <c r="G14" s="23">
        <f t="shared" si="6"/>
        <v>2</v>
      </c>
      <c r="H14" s="24">
        <v>386.5</v>
      </c>
      <c r="I14" s="24">
        <f t="shared" si="4"/>
        <v>773</v>
      </c>
      <c r="J14" s="70">
        <f>IF(E14="","",IF(C14="***",'[1]0 - PUC'!$H$6,IF(ISERR(SEARCH("18.",C14)),'[1]0 - PUC'!$H$5,'[1]0 - PUC'!$H$6))-1)</f>
        <v>0.24</v>
      </c>
      <c r="K14" s="24">
        <f t="shared" si="7"/>
        <v>479.26</v>
      </c>
      <c r="L14" s="24">
        <f t="shared" si="5"/>
        <v>958.52</v>
      </c>
      <c r="M14" s="93">
        <f t="shared" si="3"/>
        <v>474.46</v>
      </c>
      <c r="N14" s="81">
        <f t="shared" si="8"/>
        <v>948.92</v>
      </c>
      <c r="O14" s="87">
        <f>1-N14/L14</f>
        <v>1.0015440470725778E-2</v>
      </c>
    </row>
    <row r="15" spans="1:16" x14ac:dyDescent="0.25">
      <c r="A15" s="19" t="s">
        <v>47</v>
      </c>
      <c r="B15" s="20" t="s">
        <v>48</v>
      </c>
      <c r="C15" s="21" t="s">
        <v>39</v>
      </c>
      <c r="D15" s="22" t="s">
        <v>49</v>
      </c>
      <c r="E15" s="15">
        <v>9</v>
      </c>
      <c r="F15" s="23"/>
      <c r="G15" s="23">
        <f t="shared" si="6"/>
        <v>9</v>
      </c>
      <c r="H15" s="24">
        <v>1108.27</v>
      </c>
      <c r="I15" s="24">
        <f t="shared" si="4"/>
        <v>9974.43</v>
      </c>
      <c r="J15" s="70">
        <f>IF(E15="","",IF(C15="***",'[1]0 - PUC'!$H$6,IF(ISERR(SEARCH("18.",C15)),'[1]0 - PUC'!$H$5,'[1]0 - PUC'!$H$6))-1)</f>
        <v>0.24</v>
      </c>
      <c r="K15" s="24">
        <f t="shared" si="7"/>
        <v>1374.25</v>
      </c>
      <c r="L15" s="24">
        <f t="shared" si="5"/>
        <v>12368.25</v>
      </c>
      <c r="M15" s="93">
        <f t="shared" si="3"/>
        <v>1360.5</v>
      </c>
      <c r="N15" s="81">
        <f t="shared" si="8"/>
        <v>12244.5</v>
      </c>
      <c r="O15" s="87">
        <f>1-N15/L15</f>
        <v>1.0005457522284877E-2</v>
      </c>
    </row>
    <row r="16" spans="1:16" x14ac:dyDescent="0.25">
      <c r="A16" s="19" t="s">
        <v>50</v>
      </c>
      <c r="B16" s="20" t="s">
        <v>51</v>
      </c>
      <c r="C16" s="21" t="s">
        <v>39</v>
      </c>
      <c r="D16" s="22" t="s">
        <v>49</v>
      </c>
      <c r="E16" s="15">
        <v>10</v>
      </c>
      <c r="F16" s="23"/>
      <c r="G16" s="23">
        <f t="shared" si="6"/>
        <v>10</v>
      </c>
      <c r="H16" s="24">
        <v>596.45000000000005</v>
      </c>
      <c r="I16" s="24">
        <f t="shared" si="4"/>
        <v>5964.5</v>
      </c>
      <c r="J16" s="70">
        <f>IF(E16="","",IF(C16="***",'[1]0 - PUC'!$H$6,IF(ISERR(SEARCH("18.",C16)),'[1]0 - PUC'!$H$5,'[1]0 - PUC'!$H$6))-1)</f>
        <v>0.24</v>
      </c>
      <c r="K16" s="24">
        <f t="shared" si="7"/>
        <v>739.6</v>
      </c>
      <c r="L16" s="24">
        <f t="shared" si="5"/>
        <v>7396</v>
      </c>
      <c r="M16" s="93">
        <f t="shared" si="3"/>
        <v>732.2</v>
      </c>
      <c r="N16" s="81">
        <f t="shared" si="8"/>
        <v>7322</v>
      </c>
      <c r="O16" s="87">
        <f>1-N16/L16</f>
        <v>1.0005408328826348E-2</v>
      </c>
    </row>
    <row r="17" spans="1:15" x14ac:dyDescent="0.25">
      <c r="A17" s="19" t="s">
        <v>52</v>
      </c>
      <c r="B17" s="20" t="s">
        <v>53</v>
      </c>
      <c r="C17" s="21" t="s">
        <v>39</v>
      </c>
      <c r="D17" s="22" t="s">
        <v>49</v>
      </c>
      <c r="E17" s="15">
        <v>3</v>
      </c>
      <c r="F17" s="23">
        <v>3</v>
      </c>
      <c r="G17" s="23">
        <f t="shared" si="6"/>
        <v>0</v>
      </c>
      <c r="H17" s="24">
        <v>970.05</v>
      </c>
      <c r="I17" s="24">
        <f t="shared" si="4"/>
        <v>0</v>
      </c>
      <c r="J17" s="70">
        <f>IF(E17="","",IF(C17="***",'[1]0 - PUC'!$H$6,IF(ISERR(SEARCH("18.",C17)),'[1]0 - PUC'!$H$5,'[1]0 - PUC'!$H$6))-1)</f>
        <v>0.24</v>
      </c>
      <c r="K17" s="24">
        <f t="shared" si="7"/>
        <v>1202.8599999999999</v>
      </c>
      <c r="L17" s="24">
        <f t="shared" si="5"/>
        <v>0</v>
      </c>
      <c r="M17" s="93">
        <f t="shared" si="3"/>
        <v>1190.83</v>
      </c>
      <c r="N17" s="81">
        <f t="shared" si="8"/>
        <v>0</v>
      </c>
      <c r="O17" s="86"/>
    </row>
    <row r="18" spans="1:15" x14ac:dyDescent="0.25">
      <c r="A18" s="19" t="s">
        <v>54</v>
      </c>
      <c r="B18" s="20" t="s">
        <v>55</v>
      </c>
      <c r="C18" s="21" t="s">
        <v>39</v>
      </c>
      <c r="D18" s="22" t="s">
        <v>56</v>
      </c>
      <c r="E18" s="15">
        <v>100</v>
      </c>
      <c r="F18" s="23"/>
      <c r="G18" s="23">
        <f t="shared" si="6"/>
        <v>100</v>
      </c>
      <c r="H18" s="24">
        <v>44.1</v>
      </c>
      <c r="I18" s="24">
        <f t="shared" si="4"/>
        <v>4410</v>
      </c>
      <c r="J18" s="70">
        <f>IF(E18="","",IF(C18="***",'[1]0 - PUC'!$H$6,IF(ISERR(SEARCH("18.",C18)),'[1]0 - PUC'!$H$5,'[1]0 - PUC'!$H$6))-1)</f>
        <v>0.24</v>
      </c>
      <c r="K18" s="24">
        <f t="shared" si="7"/>
        <v>54.68</v>
      </c>
      <c r="L18" s="24">
        <f t="shared" si="5"/>
        <v>5468</v>
      </c>
      <c r="M18" s="93">
        <f t="shared" si="3"/>
        <v>54.13</v>
      </c>
      <c r="N18" s="81">
        <f t="shared" si="8"/>
        <v>5413</v>
      </c>
      <c r="O18" s="87">
        <f>1-N18/L18</f>
        <v>1.0058522311631291E-2</v>
      </c>
    </row>
    <row r="19" spans="1:15" x14ac:dyDescent="0.25">
      <c r="A19" s="19" t="s">
        <v>57</v>
      </c>
      <c r="B19" s="20" t="s">
        <v>58</v>
      </c>
      <c r="C19" s="21" t="s">
        <v>39</v>
      </c>
      <c r="D19" s="22" t="s">
        <v>49</v>
      </c>
      <c r="E19" s="15">
        <v>1</v>
      </c>
      <c r="F19" s="23">
        <v>1</v>
      </c>
      <c r="G19" s="23">
        <f t="shared" si="6"/>
        <v>0</v>
      </c>
      <c r="H19" s="24">
        <v>731.52</v>
      </c>
      <c r="I19" s="24">
        <f t="shared" si="4"/>
        <v>0</v>
      </c>
      <c r="J19" s="70">
        <f>IF(E19="","",IF(C19="***",'[1]0 - PUC'!$H$6,IF(ISERR(SEARCH("18.",C19)),'[1]0 - PUC'!$H$5,'[1]0 - PUC'!$H$6))-1)</f>
        <v>0.24</v>
      </c>
      <c r="K19" s="24">
        <f t="shared" si="7"/>
        <v>907.08</v>
      </c>
      <c r="L19" s="24">
        <f t="shared" si="5"/>
        <v>0</v>
      </c>
      <c r="M19" s="93">
        <f t="shared" si="3"/>
        <v>898</v>
      </c>
      <c r="N19" s="81">
        <f t="shared" si="8"/>
        <v>0</v>
      </c>
      <c r="O19" s="86"/>
    </row>
    <row r="20" spans="1:15" x14ac:dyDescent="0.25">
      <c r="A20" s="19" t="s">
        <v>59</v>
      </c>
      <c r="B20" s="20" t="s">
        <v>60</v>
      </c>
      <c r="C20" s="21" t="s">
        <v>39</v>
      </c>
      <c r="D20" s="22" t="s">
        <v>40</v>
      </c>
      <c r="E20" s="15">
        <v>1</v>
      </c>
      <c r="F20" s="23"/>
      <c r="G20" s="23">
        <f t="shared" si="6"/>
        <v>1</v>
      </c>
      <c r="H20" s="24">
        <v>6773.88</v>
      </c>
      <c r="I20" s="24">
        <f t="shared" si="4"/>
        <v>6773.88</v>
      </c>
      <c r="J20" s="70">
        <f>IF(E20="","",IF(C20="***",'[1]0 - PUC'!$H$6,IF(ISERR(SEARCH("18.",C20)),'[1]0 - PUC'!$H$5,'[1]0 - PUC'!$H$6))-1)</f>
        <v>0.24</v>
      </c>
      <c r="K20" s="24">
        <f t="shared" si="7"/>
        <v>8399.61</v>
      </c>
      <c r="L20" s="24">
        <f t="shared" si="5"/>
        <v>8399.61</v>
      </c>
      <c r="M20" s="93">
        <f t="shared" si="3"/>
        <v>8315.61</v>
      </c>
      <c r="N20" s="81">
        <f t="shared" si="8"/>
        <v>8315.61</v>
      </c>
      <c r="O20" s="87">
        <f>1-N20/L20</f>
        <v>1.0000464307271417E-2</v>
      </c>
    </row>
    <row r="21" spans="1:15" x14ac:dyDescent="0.25">
      <c r="A21" s="19"/>
      <c r="B21" s="20" t="str">
        <f>IF(C21="","",VLOOKUP(C21,ITENS,2,0))</f>
        <v/>
      </c>
      <c r="C21" s="21"/>
      <c r="D21" s="22" t="str">
        <f>IF(C21="","",VLOOKUP(C21,ITENS,3,0))</f>
        <v/>
      </c>
      <c r="E21" s="15"/>
      <c r="F21" s="23"/>
      <c r="G21" s="23"/>
      <c r="H21" s="24" t="str">
        <f>IF(C21="","",VLOOKUP(C21,ITENS,7,0))</f>
        <v/>
      </c>
      <c r="I21" s="24" t="str">
        <f t="shared" si="0"/>
        <v/>
      </c>
      <c r="J21" s="70" t="str">
        <f>IF(E21="","",IF(C21="***",'[1]0 - PUC'!$H$6,IF(ISERR(SEARCH("18.",C21)),'[1]0 - PUC'!$H$5,'[1]0 - PUC'!$H$6))-1)</f>
        <v/>
      </c>
      <c r="K21" s="24" t="str">
        <f t="shared" si="1"/>
        <v/>
      </c>
      <c r="L21" s="24" t="str">
        <f t="shared" si="2"/>
        <v/>
      </c>
      <c r="M21" s="93"/>
      <c r="N21" s="81">
        <f t="shared" si="8"/>
        <v>0</v>
      </c>
      <c r="O21" s="86"/>
    </row>
    <row r="22" spans="1:15" x14ac:dyDescent="0.25">
      <c r="A22" s="19" t="s">
        <v>61</v>
      </c>
      <c r="B22" s="20" t="s">
        <v>62</v>
      </c>
      <c r="C22" s="21"/>
      <c r="D22" s="22" t="str">
        <f>IF(C22="","",VLOOKUP(C22,ITENS,3,0))</f>
        <v/>
      </c>
      <c r="E22" s="15"/>
      <c r="F22" s="23"/>
      <c r="G22" s="23"/>
      <c r="H22" s="24" t="str">
        <f>IF(C22="","",VLOOKUP(C22,ITENS,7,0))</f>
        <v/>
      </c>
      <c r="I22" s="24" t="str">
        <f t="shared" si="0"/>
        <v/>
      </c>
      <c r="J22" s="70" t="s">
        <v>63</v>
      </c>
      <c r="K22" s="24" t="str">
        <f t="shared" si="1"/>
        <v/>
      </c>
      <c r="L22" s="24" t="str">
        <f t="shared" si="2"/>
        <v/>
      </c>
      <c r="M22" s="93"/>
      <c r="N22" s="81">
        <f t="shared" si="8"/>
        <v>0</v>
      </c>
      <c r="O22" s="86"/>
    </row>
    <row r="23" spans="1:15" x14ac:dyDescent="0.25">
      <c r="A23" s="19" t="s">
        <v>64</v>
      </c>
      <c r="B23" s="20" t="s">
        <v>65</v>
      </c>
      <c r="C23" s="21" t="s">
        <v>39</v>
      </c>
      <c r="D23" s="22" t="s">
        <v>40</v>
      </c>
      <c r="E23" s="15">
        <v>1</v>
      </c>
      <c r="F23" s="23"/>
      <c r="G23" s="23">
        <f t="shared" si="6"/>
        <v>1</v>
      </c>
      <c r="H23" s="24">
        <v>3096.84</v>
      </c>
      <c r="I23" s="24">
        <f t="shared" ref="I23:I24" si="9">IF(OR(D23="",G23=""),"",ROUND(H23*G23,2))</f>
        <v>3096.84</v>
      </c>
      <c r="J23" s="70">
        <v>0.24</v>
      </c>
      <c r="K23" s="24">
        <f t="shared" ref="K23:K24" si="10">IF(OR(D23="",G23=""),"",ROUND(H23*(1+J23),2))</f>
        <v>3840.08</v>
      </c>
      <c r="L23" s="24">
        <f t="shared" ref="L23:L24" si="11">IF(OR(D23="",G23=""),"",ROUND(K23*G23,2))</f>
        <v>3840.08</v>
      </c>
      <c r="M23" s="93">
        <f>TRUNC(K23*(1-$M$2),2)</f>
        <v>3801.67</v>
      </c>
      <c r="N23" s="81">
        <f t="shared" si="8"/>
        <v>3801.67</v>
      </c>
      <c r="O23" s="87">
        <f>1-N23/L23</f>
        <v>1.0002395783421103E-2</v>
      </c>
    </row>
    <row r="24" spans="1:15" x14ac:dyDescent="0.25">
      <c r="A24" s="19" t="s">
        <v>66</v>
      </c>
      <c r="B24" s="20" t="s">
        <v>67</v>
      </c>
      <c r="C24" s="21" t="s">
        <v>39</v>
      </c>
      <c r="D24" s="22" t="s">
        <v>40</v>
      </c>
      <c r="E24" s="15">
        <v>1</v>
      </c>
      <c r="F24" s="23"/>
      <c r="G24" s="23">
        <f t="shared" si="6"/>
        <v>1</v>
      </c>
      <c r="H24" s="24">
        <v>1970.72</v>
      </c>
      <c r="I24" s="24">
        <f t="shared" si="9"/>
        <v>1970.72</v>
      </c>
      <c r="J24" s="70">
        <v>0.24</v>
      </c>
      <c r="K24" s="24">
        <f t="shared" si="10"/>
        <v>2443.69</v>
      </c>
      <c r="L24" s="24">
        <f t="shared" si="11"/>
        <v>2443.69</v>
      </c>
      <c r="M24" s="93">
        <f>TRUNC(K24*(1-$M$2),2)</f>
        <v>2419.25</v>
      </c>
      <c r="N24" s="81">
        <f t="shared" si="8"/>
        <v>2419.25</v>
      </c>
      <c r="O24" s="87">
        <f>1-N24/L24</f>
        <v>1.0001268573346045E-2</v>
      </c>
    </row>
    <row r="25" spans="1:15" x14ac:dyDescent="0.25">
      <c r="A25" s="19"/>
      <c r="B25" s="20" t="str">
        <f>IF(C25="","",VLOOKUP(C25,ITENS,2,0))</f>
        <v/>
      </c>
      <c r="C25" s="21"/>
      <c r="D25" s="22" t="str">
        <f>IF(C25="","",VLOOKUP(C25,ITENS,3,0))</f>
        <v/>
      </c>
      <c r="E25" s="15"/>
      <c r="F25" s="23"/>
      <c r="G25" s="23"/>
      <c r="H25" s="24" t="str">
        <f>IF(C25="","",VLOOKUP(C25,ITENS,7,0))</f>
        <v/>
      </c>
      <c r="I25" s="24" t="str">
        <f t="shared" si="0"/>
        <v/>
      </c>
      <c r="J25" s="70" t="str">
        <f>IF(E25="","",IF(C25="***",'[1]0 - PUC'!$H$6,IF(ISERR(SEARCH("18.",C25)),'[1]0 - PUC'!$H$5,'[1]0 - PUC'!$H$6))-1)</f>
        <v/>
      </c>
      <c r="K25" s="24" t="str">
        <f t="shared" si="1"/>
        <v/>
      </c>
      <c r="L25" s="24" t="str">
        <f t="shared" si="2"/>
        <v/>
      </c>
      <c r="M25" s="93"/>
      <c r="N25" s="90"/>
      <c r="O25" s="86"/>
    </row>
    <row r="26" spans="1:15" x14ac:dyDescent="0.25">
      <c r="A26" s="19"/>
      <c r="B26" s="20"/>
      <c r="C26" s="21"/>
      <c r="D26" s="22"/>
      <c r="E26" s="15"/>
      <c r="F26" s="23"/>
      <c r="G26" s="23"/>
      <c r="H26" s="24" t="str">
        <f>IF(C26="","",VLOOKUP(C26,ITENS,7,0))</f>
        <v/>
      </c>
      <c r="I26" s="24" t="str">
        <f t="shared" si="0"/>
        <v/>
      </c>
      <c r="J26" s="70" t="s">
        <v>63</v>
      </c>
      <c r="K26" s="24" t="str">
        <f t="shared" si="1"/>
        <v/>
      </c>
      <c r="L26" s="24" t="str">
        <f t="shared" si="2"/>
        <v/>
      </c>
      <c r="M26" s="93"/>
      <c r="N26" s="90"/>
      <c r="O26" s="86"/>
    </row>
    <row r="27" spans="1:15" x14ac:dyDescent="0.25">
      <c r="A27" s="19"/>
      <c r="B27" s="20"/>
      <c r="C27" s="21"/>
      <c r="D27" s="22"/>
      <c r="E27" s="15"/>
      <c r="F27" s="23"/>
      <c r="G27" s="23"/>
      <c r="H27" s="24"/>
      <c r="I27" s="24" t="str">
        <f t="shared" si="0"/>
        <v/>
      </c>
      <c r="J27" s="70" t="s">
        <v>63</v>
      </c>
      <c r="K27" s="24" t="str">
        <f t="shared" si="1"/>
        <v/>
      </c>
      <c r="L27" s="24" t="str">
        <f t="shared" si="2"/>
        <v/>
      </c>
      <c r="M27" s="93"/>
      <c r="N27" s="90"/>
      <c r="O27" s="86"/>
    </row>
    <row r="28" spans="1:15" x14ac:dyDescent="0.25">
      <c r="A28" s="19"/>
      <c r="B28" s="20" t="str">
        <f t="shared" ref="B28:B36" si="12">IF(C28="","",VLOOKUP(C28,ITENS,2,0))</f>
        <v/>
      </c>
      <c r="C28" s="21"/>
      <c r="D28" s="22"/>
      <c r="E28" s="15"/>
      <c r="F28" s="23"/>
      <c r="G28" s="23"/>
      <c r="H28" s="24" t="str">
        <f t="shared" ref="H28:H36" si="13">IF(C28="","",VLOOKUP(C28,ITENS,7,0))</f>
        <v/>
      </c>
      <c r="I28" s="24" t="str">
        <f t="shared" si="0"/>
        <v/>
      </c>
      <c r="J28" s="70" t="str">
        <f>IF(E28="","",IF(C28="***",'[1]0 - PUC'!$H$6,IF(ISERR(SEARCH("18.",C28)),'[1]0 - PUC'!$H$5,'[1]0 - PUC'!$H$6))-1)</f>
        <v/>
      </c>
      <c r="K28" s="24" t="str">
        <f t="shared" si="1"/>
        <v/>
      </c>
      <c r="L28" s="24" t="str">
        <f t="shared" si="2"/>
        <v/>
      </c>
      <c r="M28" s="93"/>
      <c r="N28" s="90"/>
      <c r="O28" s="86"/>
    </row>
    <row r="29" spans="1:15" x14ac:dyDescent="0.25">
      <c r="A29" s="19"/>
      <c r="B29" s="20" t="str">
        <f t="shared" si="12"/>
        <v/>
      </c>
      <c r="C29" s="21"/>
      <c r="D29" s="22" t="str">
        <f t="shared" ref="D29:D36" si="14">IF(C29="","",VLOOKUP(C29,ITENS,3,0))</f>
        <v/>
      </c>
      <c r="E29" s="15"/>
      <c r="F29" s="23"/>
      <c r="G29" s="23"/>
      <c r="H29" s="24" t="str">
        <f t="shared" si="13"/>
        <v/>
      </c>
      <c r="I29" s="24" t="str">
        <f t="shared" si="0"/>
        <v/>
      </c>
      <c r="J29" s="70" t="str">
        <f>IF(E29="","",IF(C29="***",'[1]0 - PUC'!$H$6,IF(ISERR(SEARCH("18.",C29)),'[1]0 - PUC'!$H$5,'[1]0 - PUC'!$H$6))-1)</f>
        <v/>
      </c>
      <c r="K29" s="24" t="str">
        <f t="shared" si="1"/>
        <v/>
      </c>
      <c r="L29" s="24" t="str">
        <f t="shared" si="2"/>
        <v/>
      </c>
      <c r="M29" s="93"/>
      <c r="N29" s="90"/>
      <c r="O29" s="86"/>
    </row>
    <row r="30" spans="1:15" x14ac:dyDescent="0.25">
      <c r="A30" s="19"/>
      <c r="B30" s="20" t="str">
        <f t="shared" si="12"/>
        <v/>
      </c>
      <c r="C30" s="21"/>
      <c r="D30" s="22" t="str">
        <f t="shared" si="14"/>
        <v/>
      </c>
      <c r="E30" s="15"/>
      <c r="F30" s="23"/>
      <c r="G30" s="23"/>
      <c r="H30" s="24" t="str">
        <f t="shared" si="13"/>
        <v/>
      </c>
      <c r="I30" s="24" t="str">
        <f t="shared" si="0"/>
        <v/>
      </c>
      <c r="J30" s="70" t="str">
        <f>IF(E30="","",IF(C30="***",'[1]0 - PUC'!$H$6,IF(ISERR(SEARCH("18.",C30)),'[1]0 - PUC'!$H$5,'[1]0 - PUC'!$H$6))-1)</f>
        <v/>
      </c>
      <c r="K30" s="24" t="str">
        <f t="shared" si="1"/>
        <v/>
      </c>
      <c r="L30" s="24" t="str">
        <f t="shared" si="2"/>
        <v/>
      </c>
      <c r="M30" s="93"/>
      <c r="N30" s="90"/>
      <c r="O30" s="86"/>
    </row>
    <row r="31" spans="1:15" x14ac:dyDescent="0.25">
      <c r="A31" s="19"/>
      <c r="B31" s="20" t="str">
        <f t="shared" si="12"/>
        <v/>
      </c>
      <c r="C31" s="21"/>
      <c r="D31" s="22" t="str">
        <f t="shared" si="14"/>
        <v/>
      </c>
      <c r="E31" s="15"/>
      <c r="F31" s="23"/>
      <c r="G31" s="23"/>
      <c r="H31" s="24" t="str">
        <f t="shared" si="13"/>
        <v/>
      </c>
      <c r="I31" s="24" t="str">
        <f t="shared" si="0"/>
        <v/>
      </c>
      <c r="J31" s="70" t="str">
        <f>IF(E31="","",IF(C31="***",'[1]0 - PUC'!$H$6,IF(ISERR(SEARCH("18.",C31)),'[1]0 - PUC'!$H$5,'[1]0 - PUC'!$H$6))-1)</f>
        <v/>
      </c>
      <c r="K31" s="24" t="str">
        <f t="shared" si="1"/>
        <v/>
      </c>
      <c r="L31" s="24" t="str">
        <f t="shared" si="2"/>
        <v/>
      </c>
      <c r="M31" s="93"/>
      <c r="N31" s="90"/>
      <c r="O31" s="86"/>
    </row>
    <row r="32" spans="1:15" x14ac:dyDescent="0.25">
      <c r="A32" s="19"/>
      <c r="B32" s="20" t="str">
        <f t="shared" si="12"/>
        <v/>
      </c>
      <c r="C32" s="21"/>
      <c r="D32" s="22" t="str">
        <f t="shared" si="14"/>
        <v/>
      </c>
      <c r="E32" s="15"/>
      <c r="F32" s="23"/>
      <c r="G32" s="23"/>
      <c r="H32" s="24" t="str">
        <f t="shared" si="13"/>
        <v/>
      </c>
      <c r="I32" s="24" t="str">
        <f t="shared" si="0"/>
        <v/>
      </c>
      <c r="J32" s="70" t="str">
        <f>IF(E32="","",IF(C32="***",'[1]0 - PUC'!$H$6,IF(ISERR(SEARCH("18.",C32)),'[1]0 - PUC'!$H$5,'[1]0 - PUC'!$H$6))-1)</f>
        <v/>
      </c>
      <c r="K32" s="24" t="str">
        <f t="shared" si="1"/>
        <v/>
      </c>
      <c r="L32" s="24" t="str">
        <f t="shared" si="2"/>
        <v/>
      </c>
      <c r="M32" s="93"/>
      <c r="N32" s="90"/>
      <c r="O32" s="86"/>
    </row>
    <row r="33" spans="1:15" x14ac:dyDescent="0.25">
      <c r="A33" s="19"/>
      <c r="B33" s="20" t="str">
        <f t="shared" si="12"/>
        <v/>
      </c>
      <c r="C33" s="21"/>
      <c r="D33" s="22" t="str">
        <f t="shared" si="14"/>
        <v/>
      </c>
      <c r="E33" s="15"/>
      <c r="F33" s="23"/>
      <c r="G33" s="23"/>
      <c r="H33" s="24" t="str">
        <f t="shared" si="13"/>
        <v/>
      </c>
      <c r="I33" s="24" t="str">
        <f t="shared" si="0"/>
        <v/>
      </c>
      <c r="J33" s="70" t="str">
        <f>IF(E33="","",IF(C33="***",'[1]0 - PUC'!$H$6,IF(ISERR(SEARCH("18.",C33)),'[1]0 - PUC'!$H$5,'[1]0 - PUC'!$H$6))-1)</f>
        <v/>
      </c>
      <c r="K33" s="24" t="str">
        <f t="shared" si="1"/>
        <v/>
      </c>
      <c r="L33" s="24" t="str">
        <f t="shared" si="2"/>
        <v/>
      </c>
      <c r="M33" s="93"/>
      <c r="N33" s="90"/>
      <c r="O33" s="86"/>
    </row>
    <row r="34" spans="1:15" x14ac:dyDescent="0.25">
      <c r="A34" s="19"/>
      <c r="B34" s="26" t="str">
        <f t="shared" si="12"/>
        <v/>
      </c>
      <c r="C34" s="21"/>
      <c r="D34" s="22" t="str">
        <f t="shared" si="14"/>
        <v/>
      </c>
      <c r="E34" s="15"/>
      <c r="F34" s="23"/>
      <c r="G34" s="23"/>
      <c r="H34" s="24" t="str">
        <f t="shared" si="13"/>
        <v/>
      </c>
      <c r="I34" s="24" t="str">
        <f t="shared" si="0"/>
        <v/>
      </c>
      <c r="J34" s="70" t="str">
        <f>IF(E34="","",IF(C34="***",'[1]0 - PUC'!$H$6,IF(ISERR(SEARCH("18.",C34)),'[1]0 - PUC'!$H$5,'[1]0 - PUC'!$H$6))-1)</f>
        <v/>
      </c>
      <c r="K34" s="24" t="str">
        <f t="shared" si="1"/>
        <v/>
      </c>
      <c r="L34" s="24" t="str">
        <f t="shared" si="2"/>
        <v/>
      </c>
      <c r="M34" s="93"/>
      <c r="N34" s="90"/>
      <c r="O34" s="86"/>
    </row>
    <row r="35" spans="1:15" x14ac:dyDescent="0.25">
      <c r="A35" s="19"/>
      <c r="B35" s="20" t="str">
        <f t="shared" si="12"/>
        <v/>
      </c>
      <c r="C35" s="21"/>
      <c r="D35" s="22" t="str">
        <f t="shared" si="14"/>
        <v/>
      </c>
      <c r="E35" s="15"/>
      <c r="F35" s="23"/>
      <c r="G35" s="23"/>
      <c r="H35" s="24" t="str">
        <f t="shared" si="13"/>
        <v/>
      </c>
      <c r="I35" s="24" t="str">
        <f t="shared" si="0"/>
        <v/>
      </c>
      <c r="J35" s="70" t="str">
        <f>IF(E35="","",IF(C35="***",'[1]0 - PUC'!$H$6,IF(ISERR(SEARCH("18.",C35)),'[1]0 - PUC'!$H$5,'[1]0 - PUC'!$H$6))-1)</f>
        <v/>
      </c>
      <c r="K35" s="24" t="str">
        <f t="shared" si="1"/>
        <v/>
      </c>
      <c r="L35" s="24" t="str">
        <f t="shared" si="2"/>
        <v/>
      </c>
      <c r="M35" s="93"/>
      <c r="N35" s="90"/>
      <c r="O35" s="86"/>
    </row>
    <row r="36" spans="1:15" x14ac:dyDescent="0.25">
      <c r="A36" s="19"/>
      <c r="B36" s="20" t="str">
        <f t="shared" si="12"/>
        <v/>
      </c>
      <c r="C36" s="21"/>
      <c r="D36" s="22" t="str">
        <f t="shared" si="14"/>
        <v/>
      </c>
      <c r="E36" s="15"/>
      <c r="F36" s="23"/>
      <c r="G36" s="23"/>
      <c r="H36" s="24" t="str">
        <f t="shared" si="13"/>
        <v/>
      </c>
      <c r="I36" s="24" t="str">
        <f t="shared" si="0"/>
        <v/>
      </c>
      <c r="J36" s="70" t="str">
        <f>IF(E36="","",IF(C36="***",'[1]0 - PUC'!$H$6,IF(ISERR(SEARCH("18.",C36)),'[1]0 - PUC'!$H$5,'[1]0 - PUC'!$H$6))-1)</f>
        <v/>
      </c>
      <c r="K36" s="24" t="str">
        <f t="shared" si="1"/>
        <v/>
      </c>
      <c r="L36" s="24" t="str">
        <f t="shared" si="2"/>
        <v/>
      </c>
      <c r="M36" s="93"/>
      <c r="N36" s="90"/>
      <c r="O36" s="86"/>
    </row>
    <row r="37" spans="1:15" x14ac:dyDescent="0.25">
      <c r="A37" s="19"/>
      <c r="B37" s="27"/>
      <c r="C37" s="28"/>
      <c r="D37" s="29"/>
      <c r="E37" s="15"/>
      <c r="F37" s="15"/>
      <c r="G37" s="15"/>
      <c r="H37" s="16" t="s">
        <v>63</v>
      </c>
      <c r="I37" s="17"/>
      <c r="J37" s="69"/>
      <c r="K37" s="18"/>
      <c r="L37" s="106"/>
      <c r="M37" s="93"/>
      <c r="N37" s="90"/>
      <c r="O37" s="86"/>
    </row>
    <row r="38" spans="1:15" x14ac:dyDescent="0.25">
      <c r="A38" s="164" t="str">
        <f>E3</f>
        <v>I - SERVIÇOS PRELIMINARES</v>
      </c>
      <c r="B38" s="165"/>
      <c r="C38" s="165"/>
      <c r="D38" s="165"/>
      <c r="E38" s="146" t="s">
        <v>68</v>
      </c>
      <c r="F38" s="147"/>
      <c r="G38" s="147"/>
      <c r="H38" s="147"/>
      <c r="I38" s="30">
        <f>SUM(I9:I36)</f>
        <v>33220.68</v>
      </c>
      <c r="J38" s="148" t="s">
        <v>69</v>
      </c>
      <c r="K38" s="149"/>
      <c r="L38" s="30">
        <f>SUM(L9:L36)</f>
        <v>41193.210000000006</v>
      </c>
      <c r="M38" s="99"/>
      <c r="N38" s="101">
        <f>SUM(N11:N24)</f>
        <v>40780.81</v>
      </c>
      <c r="O38" s="100">
        <f>1-N38/L38</f>
        <v>1.001135866809133E-2</v>
      </c>
    </row>
    <row r="39" spans="1:15" x14ac:dyDescent="0.25">
      <c r="A39" s="31"/>
      <c r="B39" s="32"/>
      <c r="C39" s="33"/>
      <c r="D39" s="33"/>
      <c r="E39" s="34"/>
      <c r="F39" s="34"/>
      <c r="G39" s="34"/>
      <c r="H39" s="33"/>
      <c r="I39" s="35"/>
      <c r="J39" s="71"/>
      <c r="K39" s="36"/>
      <c r="L39" s="36"/>
      <c r="M39" s="107"/>
      <c r="N39" s="108"/>
      <c r="O39" s="109"/>
    </row>
    <row r="40" spans="1:15" x14ac:dyDescent="0.25">
      <c r="A40" s="166" t="str">
        <f>$A$4</f>
        <v>OBRA: TERRAPLENAGEM ETE LUIZ RAU</v>
      </c>
      <c r="B40" s="167"/>
      <c r="C40" s="167"/>
      <c r="D40" s="167"/>
      <c r="E40" s="168" t="s">
        <v>70</v>
      </c>
      <c r="F40" s="169"/>
      <c r="G40" s="169"/>
      <c r="H40" s="169"/>
      <c r="I40" s="169"/>
      <c r="J40" s="169"/>
      <c r="K40" s="169"/>
      <c r="L40" s="169"/>
      <c r="M40" s="134" t="s">
        <v>202</v>
      </c>
      <c r="N40" s="135"/>
      <c r="O40" s="136"/>
    </row>
    <row r="41" spans="1:15" x14ac:dyDescent="0.25">
      <c r="A41" s="172" t="str">
        <f>$A$5</f>
        <v>ITEM</v>
      </c>
      <c r="B41" s="173"/>
      <c r="C41" s="173"/>
      <c r="D41" s="173"/>
      <c r="E41" s="170"/>
      <c r="F41" s="171"/>
      <c r="G41" s="171"/>
      <c r="H41" s="171"/>
      <c r="I41" s="171"/>
      <c r="J41" s="171"/>
      <c r="K41" s="171"/>
      <c r="L41" s="171"/>
      <c r="M41" s="137"/>
      <c r="N41" s="138"/>
      <c r="O41" s="139"/>
    </row>
    <row r="42" spans="1:15" ht="27" customHeight="1" x14ac:dyDescent="0.25">
      <c r="A42" s="158" t="s">
        <v>20</v>
      </c>
      <c r="B42" s="158" t="s">
        <v>5</v>
      </c>
      <c r="C42" s="158" t="s">
        <v>21</v>
      </c>
      <c r="D42" s="158" t="s">
        <v>22</v>
      </c>
      <c r="E42" s="156" t="s">
        <v>23</v>
      </c>
      <c r="F42" s="156" t="s">
        <v>24</v>
      </c>
      <c r="G42" s="156" t="s">
        <v>25</v>
      </c>
      <c r="H42" s="158" t="s">
        <v>26</v>
      </c>
      <c r="I42" s="159"/>
      <c r="J42" s="160" t="s">
        <v>27</v>
      </c>
      <c r="K42" s="158" t="s">
        <v>28</v>
      </c>
      <c r="L42" s="159"/>
      <c r="M42" s="142" t="s">
        <v>28</v>
      </c>
      <c r="N42" s="143"/>
      <c r="O42" s="95" t="s">
        <v>198</v>
      </c>
    </row>
    <row r="43" spans="1:15" x14ac:dyDescent="0.25">
      <c r="A43" s="162"/>
      <c r="B43" s="162"/>
      <c r="C43" s="162"/>
      <c r="D43" s="162"/>
      <c r="E43" s="157" t="s">
        <v>29</v>
      </c>
      <c r="F43" s="157" t="s">
        <v>29</v>
      </c>
      <c r="G43" s="157" t="s">
        <v>29</v>
      </c>
      <c r="H43" s="162" t="s">
        <v>30</v>
      </c>
      <c r="I43" s="163"/>
      <c r="J43" s="161"/>
      <c r="K43" s="162" t="s">
        <v>31</v>
      </c>
      <c r="L43" s="163"/>
      <c r="M43" s="140" t="s">
        <v>31</v>
      </c>
      <c r="N43" s="141"/>
      <c r="O43" s="96" t="s">
        <v>199</v>
      </c>
    </row>
    <row r="44" spans="1:15" x14ac:dyDescent="0.25">
      <c r="A44" s="162"/>
      <c r="B44" s="162"/>
      <c r="C44" s="162"/>
      <c r="D44" s="162"/>
      <c r="E44" s="157"/>
      <c r="F44" s="157"/>
      <c r="G44" s="157"/>
      <c r="H44" s="114" t="s">
        <v>32</v>
      </c>
      <c r="I44" s="37" t="s">
        <v>33</v>
      </c>
      <c r="J44" s="161"/>
      <c r="K44" s="114" t="s">
        <v>32</v>
      </c>
      <c r="L44" s="114" t="s">
        <v>33</v>
      </c>
      <c r="M44" s="79" t="s">
        <v>32</v>
      </c>
      <c r="N44" s="80" t="s">
        <v>33</v>
      </c>
      <c r="O44" s="80" t="s">
        <v>200</v>
      </c>
    </row>
    <row r="45" spans="1:15" x14ac:dyDescent="0.25">
      <c r="A45" s="38"/>
      <c r="B45" s="39"/>
      <c r="C45" s="40"/>
      <c r="D45" s="41"/>
      <c r="E45" s="42"/>
      <c r="F45" s="42"/>
      <c r="G45" s="42"/>
      <c r="H45" s="43"/>
      <c r="I45" s="43"/>
      <c r="J45" s="72"/>
      <c r="K45" s="43"/>
      <c r="L45" s="43"/>
      <c r="M45" s="92"/>
      <c r="N45" s="89"/>
      <c r="O45" s="85"/>
    </row>
    <row r="46" spans="1:15" x14ac:dyDescent="0.25">
      <c r="A46" s="44">
        <v>1</v>
      </c>
      <c r="B46" s="20" t="s">
        <v>34</v>
      </c>
      <c r="C46" s="45"/>
      <c r="D46" s="46" t="str">
        <f>IF(C46="","",VLOOKUP(C46,ITENS,3,0))</f>
        <v/>
      </c>
      <c r="E46" s="47"/>
      <c r="F46" s="47"/>
      <c r="G46" s="47"/>
      <c r="H46" s="24" t="str">
        <f>IF(C46="","",VLOOKUP(C46,ITENS,7,0))</f>
        <v/>
      </c>
      <c r="I46" s="24" t="str">
        <f>IF(OR(D46="",E46=""),"",ROUND(H46*E46,2))</f>
        <v/>
      </c>
      <c r="J46" s="70" t="s">
        <v>63</v>
      </c>
      <c r="K46" s="24" t="str">
        <f>IF(OR(D46="",E46=""),"",ROUND(H46*(1+J46),2))</f>
        <v/>
      </c>
      <c r="L46" s="24" t="str">
        <f>IF(OR(D46="",E46=""),"",ROUND(K46*E46,2))</f>
        <v/>
      </c>
      <c r="M46" s="93"/>
      <c r="N46" s="90"/>
      <c r="O46" s="86"/>
    </row>
    <row r="47" spans="1:15" x14ac:dyDescent="0.25">
      <c r="A47" s="44" t="s">
        <v>35</v>
      </c>
      <c r="B47" s="20" t="s">
        <v>71</v>
      </c>
      <c r="C47" s="45"/>
      <c r="D47" s="46" t="str">
        <f>IF(C47="","",VLOOKUP(C47,ITENS,3,0))</f>
        <v/>
      </c>
      <c r="E47" s="47"/>
      <c r="F47" s="47"/>
      <c r="G47" s="47"/>
      <c r="H47" s="24" t="str">
        <f>IF(C47="","",VLOOKUP(C47,ITENS,7,0))</f>
        <v/>
      </c>
      <c r="I47" s="24" t="str">
        <f>IF(OR(D47="",E47=""),"",ROUND(H47*E47,2))</f>
        <v/>
      </c>
      <c r="J47" s="70" t="s">
        <v>63</v>
      </c>
      <c r="K47" s="24" t="str">
        <f>IF(OR(D47="",E47=""),"",ROUND(H47*(1+J47),2))</f>
        <v/>
      </c>
      <c r="L47" s="24" t="str">
        <f>IF(OR(D47="",E47=""),"",ROUND(K47*E47,2))</f>
        <v/>
      </c>
      <c r="M47" s="93"/>
      <c r="N47" s="90"/>
      <c r="O47" s="86"/>
    </row>
    <row r="48" spans="1:15" x14ac:dyDescent="0.25">
      <c r="A48" s="48" t="s">
        <v>37</v>
      </c>
      <c r="B48" s="26" t="s">
        <v>72</v>
      </c>
      <c r="C48" s="49" t="s">
        <v>39</v>
      </c>
      <c r="D48" s="50" t="s">
        <v>40</v>
      </c>
      <c r="E48" s="51">
        <v>1</v>
      </c>
      <c r="F48" s="52">
        <v>7.0000000000000007E-2</v>
      </c>
      <c r="G48" s="53">
        <f>E48-F48</f>
        <v>0.92999999999999994</v>
      </c>
      <c r="H48" s="54">
        <v>134191.04000000001</v>
      </c>
      <c r="I48" s="54">
        <f>IF(OR(D48="",G48=""),"",ROUND(H48*G48,2))</f>
        <v>124797.67</v>
      </c>
      <c r="J48" s="73">
        <v>0.24</v>
      </c>
      <c r="K48" s="54">
        <f>IF(OR(D48="",G48=""),"",ROUND(H48*(1+J48),2))-11407.21</f>
        <v>154989.68000000002</v>
      </c>
      <c r="L48" s="54">
        <f t="shared" ref="L48" si="15">IF(OR(D48="",G48=""),"",ROUND(K48*G48,2))</f>
        <v>144140.4</v>
      </c>
      <c r="M48" s="93">
        <f>TRUNC(K48*(1-$M$2),2)</f>
        <v>153439.78</v>
      </c>
      <c r="N48" s="81">
        <f t="shared" ref="N48" si="16">ROUND(M48*G48,2)</f>
        <v>142699</v>
      </c>
      <c r="O48" s="87">
        <f>1-N48/L48</f>
        <v>9.9999722492791765E-3</v>
      </c>
    </row>
    <row r="49" spans="1:15" x14ac:dyDescent="0.25">
      <c r="A49" s="44"/>
      <c r="B49" s="20"/>
      <c r="C49" s="45"/>
      <c r="D49" s="46"/>
      <c r="E49" s="47"/>
      <c r="F49" s="47"/>
      <c r="G49" s="47"/>
      <c r="H49" s="24"/>
      <c r="I49" s="24"/>
      <c r="J49" s="70"/>
      <c r="K49" s="24"/>
      <c r="L49" s="24"/>
      <c r="M49" s="93"/>
      <c r="N49" s="90"/>
      <c r="O49" s="86"/>
    </row>
    <row r="50" spans="1:15" x14ac:dyDescent="0.25">
      <c r="A50" s="44"/>
      <c r="B50" s="20" t="str">
        <f>IF(C50="","",VLOOKUP(C50,ITENS,2,0))</f>
        <v/>
      </c>
      <c r="C50" s="45"/>
      <c r="D50" s="46" t="str">
        <f>IF(C50="","",VLOOKUP(C50,ITENS,3,0))</f>
        <v/>
      </c>
      <c r="E50" s="47"/>
      <c r="F50" s="47"/>
      <c r="G50" s="47"/>
      <c r="H50" s="24" t="str">
        <f>IF(C50="","",VLOOKUP(C50,ITENS,7,0))</f>
        <v/>
      </c>
      <c r="I50" s="24" t="str">
        <f>IF(OR(D50="",E50=""),"",ROUND(H50*E50,2))</f>
        <v/>
      </c>
      <c r="J50" s="70" t="str">
        <f>IF(E50="","",IF(C50="***",'[1]0 - PUC'!$H$6,IF(ISERR(SEARCH("18.",C50)),'[1]0 - PUC'!$H$5,'[1]0 - PUC'!$H$6))-1)</f>
        <v/>
      </c>
      <c r="K50" s="24" t="str">
        <f>IF(OR(D50="",E50=""),"",ROUND(H50*(1+J50),2))</f>
        <v/>
      </c>
      <c r="L50" s="24" t="str">
        <f>IF(OR(D50="",E50=""),"",ROUND(K50*E50,2))</f>
        <v/>
      </c>
      <c r="M50" s="93"/>
      <c r="N50" s="90"/>
      <c r="O50" s="86"/>
    </row>
    <row r="51" spans="1:15" x14ac:dyDescent="0.25">
      <c r="A51" s="44"/>
      <c r="B51" s="20"/>
      <c r="C51" s="45"/>
      <c r="D51" s="46"/>
      <c r="E51" s="47"/>
      <c r="F51" s="47"/>
      <c r="G51" s="47"/>
      <c r="H51" s="24"/>
      <c r="I51" s="24"/>
      <c r="J51" s="70"/>
      <c r="K51" s="24"/>
      <c r="L51" s="24"/>
      <c r="M51" s="93"/>
      <c r="N51" s="90"/>
      <c r="O51" s="86"/>
    </row>
    <row r="52" spans="1:15" x14ac:dyDescent="0.25">
      <c r="A52" s="44"/>
      <c r="B52" s="20"/>
      <c r="C52" s="45"/>
      <c r="D52" s="46"/>
      <c r="E52" s="47"/>
      <c r="F52" s="47"/>
      <c r="G52" s="47"/>
      <c r="H52" s="24"/>
      <c r="I52" s="24"/>
      <c r="J52" s="70"/>
      <c r="K52" s="24"/>
      <c r="L52" s="24"/>
      <c r="M52" s="93"/>
      <c r="N52" s="90"/>
      <c r="O52" s="86"/>
    </row>
    <row r="53" spans="1:15" x14ac:dyDescent="0.25">
      <c r="A53" s="44"/>
      <c r="B53" s="20"/>
      <c r="C53" s="45"/>
      <c r="D53" s="46"/>
      <c r="E53" s="47"/>
      <c r="F53" s="47"/>
      <c r="G53" s="47"/>
      <c r="H53" s="24"/>
      <c r="I53" s="24"/>
      <c r="J53" s="70"/>
      <c r="K53" s="24"/>
      <c r="L53" s="24"/>
      <c r="M53" s="93"/>
      <c r="N53" s="90"/>
      <c r="O53" s="86"/>
    </row>
    <row r="54" spans="1:15" x14ac:dyDescent="0.25">
      <c r="A54" s="44"/>
      <c r="B54" s="20"/>
      <c r="C54" s="45"/>
      <c r="D54" s="46"/>
      <c r="E54" s="47"/>
      <c r="F54" s="47"/>
      <c r="G54" s="47"/>
      <c r="H54" s="24"/>
      <c r="I54" s="24"/>
      <c r="J54" s="70"/>
      <c r="K54" s="24"/>
      <c r="L54" s="24"/>
      <c r="M54" s="93"/>
      <c r="N54" s="90"/>
      <c r="O54" s="86"/>
    </row>
    <row r="55" spans="1:15" x14ac:dyDescent="0.25">
      <c r="A55" s="44"/>
      <c r="B55" s="20"/>
      <c r="C55" s="45"/>
      <c r="D55" s="46"/>
      <c r="E55" s="47"/>
      <c r="F55" s="47"/>
      <c r="G55" s="47"/>
      <c r="H55" s="24"/>
      <c r="I55" s="24"/>
      <c r="J55" s="70"/>
      <c r="K55" s="24"/>
      <c r="L55" s="24"/>
      <c r="M55" s="93"/>
      <c r="N55" s="90"/>
      <c r="O55" s="86"/>
    </row>
    <row r="56" spans="1:15" x14ac:dyDescent="0.25">
      <c r="A56" s="44"/>
      <c r="B56" s="20"/>
      <c r="C56" s="45"/>
      <c r="D56" s="46"/>
      <c r="E56" s="47"/>
      <c r="F56" s="47"/>
      <c r="G56" s="47"/>
      <c r="H56" s="24"/>
      <c r="I56" s="24"/>
      <c r="J56" s="70"/>
      <c r="K56" s="24"/>
      <c r="L56" s="24"/>
      <c r="M56" s="93"/>
      <c r="N56" s="90"/>
      <c r="O56" s="86"/>
    </row>
    <row r="57" spans="1:15" x14ac:dyDescent="0.25">
      <c r="A57" s="44"/>
      <c r="B57" s="20"/>
      <c r="C57" s="45"/>
      <c r="D57" s="46"/>
      <c r="E57" s="47"/>
      <c r="F57" s="47"/>
      <c r="G57" s="47"/>
      <c r="H57" s="24"/>
      <c r="I57" s="24"/>
      <c r="J57" s="70"/>
      <c r="K57" s="24"/>
      <c r="L57" s="24"/>
      <c r="M57" s="93"/>
      <c r="N57" s="90"/>
      <c r="O57" s="86"/>
    </row>
    <row r="58" spans="1:15" x14ac:dyDescent="0.25">
      <c r="A58" s="44"/>
      <c r="B58" s="20"/>
      <c r="C58" s="45"/>
      <c r="D58" s="46"/>
      <c r="E58" s="47"/>
      <c r="F58" s="47"/>
      <c r="G58" s="47"/>
      <c r="H58" s="24"/>
      <c r="I58" s="24"/>
      <c r="J58" s="70"/>
      <c r="K58" s="24"/>
      <c r="L58" s="24"/>
      <c r="M58" s="93"/>
      <c r="N58" s="90"/>
      <c r="O58" s="86"/>
    </row>
    <row r="59" spans="1:15" x14ac:dyDescent="0.25">
      <c r="A59" s="44"/>
      <c r="B59" s="20"/>
      <c r="C59" s="45"/>
      <c r="D59" s="46"/>
      <c r="E59" s="47"/>
      <c r="F59" s="47"/>
      <c r="G59" s="47"/>
      <c r="H59" s="24"/>
      <c r="I59" s="24"/>
      <c r="J59" s="70"/>
      <c r="K59" s="24"/>
      <c r="L59" s="24"/>
      <c r="M59" s="93"/>
      <c r="N59" s="90"/>
      <c r="O59" s="86"/>
    </row>
    <row r="60" spans="1:15" x14ac:dyDescent="0.25">
      <c r="A60" s="44"/>
      <c r="B60" s="20"/>
      <c r="C60" s="45"/>
      <c r="D60" s="46"/>
      <c r="E60" s="47"/>
      <c r="F60" s="47"/>
      <c r="G60" s="47"/>
      <c r="H60" s="24"/>
      <c r="I60" s="24"/>
      <c r="J60" s="70"/>
      <c r="K60" s="24"/>
      <c r="L60" s="24"/>
      <c r="M60" s="93"/>
      <c r="N60" s="90"/>
      <c r="O60" s="86"/>
    </row>
    <row r="61" spans="1:15" x14ac:dyDescent="0.25">
      <c r="A61" s="44"/>
      <c r="B61" s="20"/>
      <c r="C61" s="45"/>
      <c r="D61" s="46"/>
      <c r="E61" s="47"/>
      <c r="F61" s="47"/>
      <c r="G61" s="47"/>
      <c r="H61" s="24"/>
      <c r="I61" s="24"/>
      <c r="J61" s="70"/>
      <c r="K61" s="24"/>
      <c r="L61" s="24"/>
      <c r="M61" s="93"/>
      <c r="N61" s="90"/>
      <c r="O61" s="86"/>
    </row>
    <row r="62" spans="1:15" x14ac:dyDescent="0.25">
      <c r="A62" s="44"/>
      <c r="B62" s="20"/>
      <c r="C62" s="45"/>
      <c r="D62" s="46"/>
      <c r="E62" s="47"/>
      <c r="F62" s="47"/>
      <c r="G62" s="47"/>
      <c r="H62" s="24"/>
      <c r="I62" s="24"/>
      <c r="J62" s="70"/>
      <c r="K62" s="24"/>
      <c r="L62" s="24"/>
      <c r="M62" s="93"/>
      <c r="N62" s="90"/>
      <c r="O62" s="86"/>
    </row>
    <row r="63" spans="1:15" x14ac:dyDescent="0.25">
      <c r="A63" s="44"/>
      <c r="B63" s="20"/>
      <c r="C63" s="45"/>
      <c r="D63" s="46"/>
      <c r="E63" s="47"/>
      <c r="F63" s="47"/>
      <c r="G63" s="47"/>
      <c r="H63" s="24"/>
      <c r="I63" s="24"/>
      <c r="J63" s="70"/>
      <c r="K63" s="24"/>
      <c r="L63" s="24"/>
      <c r="M63" s="93"/>
      <c r="N63" s="90"/>
      <c r="O63" s="86"/>
    </row>
    <row r="64" spans="1:15" x14ac:dyDescent="0.25">
      <c r="A64" s="44"/>
      <c r="B64" s="20"/>
      <c r="C64" s="45"/>
      <c r="D64" s="46"/>
      <c r="E64" s="47"/>
      <c r="F64" s="47"/>
      <c r="G64" s="47"/>
      <c r="H64" s="24"/>
      <c r="I64" s="24"/>
      <c r="J64" s="70"/>
      <c r="K64" s="24"/>
      <c r="L64" s="24"/>
      <c r="M64" s="93"/>
      <c r="N64" s="90"/>
      <c r="O64" s="86"/>
    </row>
    <row r="65" spans="1:15" x14ac:dyDescent="0.25">
      <c r="A65" s="44"/>
      <c r="B65" s="20"/>
      <c r="C65" s="45"/>
      <c r="D65" s="46"/>
      <c r="E65" s="47"/>
      <c r="F65" s="47"/>
      <c r="G65" s="47"/>
      <c r="H65" s="24"/>
      <c r="I65" s="24"/>
      <c r="J65" s="70"/>
      <c r="K65" s="24"/>
      <c r="L65" s="24"/>
      <c r="M65" s="93"/>
      <c r="N65" s="90"/>
      <c r="O65" s="86"/>
    </row>
    <row r="66" spans="1:15" x14ac:dyDescent="0.25">
      <c r="A66" s="44"/>
      <c r="B66" s="20"/>
      <c r="C66" s="45"/>
      <c r="D66" s="46"/>
      <c r="E66" s="47"/>
      <c r="F66" s="47"/>
      <c r="G66" s="47"/>
      <c r="H66" s="24"/>
      <c r="I66" s="24"/>
      <c r="J66" s="70"/>
      <c r="K66" s="24"/>
      <c r="L66" s="24"/>
      <c r="M66" s="93"/>
      <c r="N66" s="90"/>
      <c r="O66" s="86"/>
    </row>
    <row r="67" spans="1:15" x14ac:dyDescent="0.25">
      <c r="A67" s="44"/>
      <c r="B67" s="20"/>
      <c r="C67" s="45"/>
      <c r="D67" s="46"/>
      <c r="E67" s="47"/>
      <c r="F67" s="47"/>
      <c r="G67" s="47"/>
      <c r="H67" s="24"/>
      <c r="I67" s="24"/>
      <c r="J67" s="70"/>
      <c r="K67" s="24"/>
      <c r="L67" s="24"/>
      <c r="M67" s="93"/>
      <c r="N67" s="90"/>
      <c r="O67" s="86"/>
    </row>
    <row r="68" spans="1:15" x14ac:dyDescent="0.25">
      <c r="A68" s="44"/>
      <c r="B68" s="20"/>
      <c r="C68" s="45"/>
      <c r="D68" s="46"/>
      <c r="E68" s="47"/>
      <c r="F68" s="47"/>
      <c r="G68" s="47"/>
      <c r="H68" s="24"/>
      <c r="I68" s="24"/>
      <c r="J68" s="70"/>
      <c r="K68" s="24"/>
      <c r="L68" s="24"/>
      <c r="M68" s="93"/>
      <c r="N68" s="90"/>
      <c r="O68" s="86"/>
    </row>
    <row r="69" spans="1:15" x14ac:dyDescent="0.25">
      <c r="A69" s="44"/>
      <c r="B69" s="20"/>
      <c r="C69" s="45"/>
      <c r="D69" s="46"/>
      <c r="E69" s="47"/>
      <c r="F69" s="47"/>
      <c r="G69" s="47"/>
      <c r="H69" s="24"/>
      <c r="I69" s="24"/>
      <c r="J69" s="70"/>
      <c r="K69" s="24"/>
      <c r="L69" s="24"/>
      <c r="M69" s="93"/>
      <c r="N69" s="90"/>
      <c r="O69" s="86"/>
    </row>
    <row r="70" spans="1:15" x14ac:dyDescent="0.25">
      <c r="A70" s="44"/>
      <c r="B70" s="20"/>
      <c r="C70" s="45"/>
      <c r="D70" s="46"/>
      <c r="E70" s="47"/>
      <c r="F70" s="47"/>
      <c r="G70" s="47"/>
      <c r="H70" s="24"/>
      <c r="I70" s="24"/>
      <c r="J70" s="70"/>
      <c r="K70" s="24"/>
      <c r="L70" s="24"/>
      <c r="M70" s="93"/>
      <c r="N70" s="90"/>
      <c r="O70" s="86"/>
    </row>
    <row r="71" spans="1:15" x14ac:dyDescent="0.25">
      <c r="A71" s="44"/>
      <c r="B71" s="20"/>
      <c r="C71" s="45"/>
      <c r="D71" s="46"/>
      <c r="E71" s="47"/>
      <c r="F71" s="47"/>
      <c r="G71" s="47"/>
      <c r="H71" s="24"/>
      <c r="I71" s="24"/>
      <c r="J71" s="70"/>
      <c r="K71" s="24"/>
      <c r="L71" s="24"/>
      <c r="M71" s="93"/>
      <c r="N71" s="90"/>
      <c r="O71" s="86"/>
    </row>
    <row r="72" spans="1:15" x14ac:dyDescent="0.25">
      <c r="A72" s="44"/>
      <c r="B72" s="20"/>
      <c r="C72" s="45"/>
      <c r="D72" s="46"/>
      <c r="E72" s="47"/>
      <c r="F72" s="47"/>
      <c r="G72" s="47"/>
      <c r="H72" s="24"/>
      <c r="I72" s="24"/>
      <c r="J72" s="70"/>
      <c r="K72" s="24"/>
      <c r="L72" s="24"/>
      <c r="M72" s="93"/>
      <c r="N72" s="90"/>
      <c r="O72" s="86"/>
    </row>
    <row r="73" spans="1:15" x14ac:dyDescent="0.25">
      <c r="A73" s="44"/>
      <c r="B73" s="20"/>
      <c r="C73" s="45"/>
      <c r="D73" s="46"/>
      <c r="E73" s="47"/>
      <c r="F73" s="47"/>
      <c r="G73" s="47"/>
      <c r="H73" s="24"/>
      <c r="I73" s="24"/>
      <c r="J73" s="70"/>
      <c r="K73" s="24"/>
      <c r="L73" s="24"/>
      <c r="M73" s="93"/>
      <c r="N73" s="90"/>
      <c r="O73" s="86"/>
    </row>
    <row r="74" spans="1:15" x14ac:dyDescent="0.25">
      <c r="A74" s="55"/>
      <c r="B74" s="56"/>
      <c r="C74" s="57"/>
      <c r="D74" s="58"/>
      <c r="E74" s="59"/>
      <c r="F74" s="59"/>
      <c r="G74" s="59"/>
      <c r="H74" s="60"/>
      <c r="I74" s="60"/>
      <c r="J74" s="74"/>
      <c r="K74" s="60"/>
      <c r="L74" s="60"/>
      <c r="M74" s="94"/>
      <c r="N74" s="91"/>
      <c r="O74" s="88"/>
    </row>
    <row r="75" spans="1:15" x14ac:dyDescent="0.25">
      <c r="A75" s="164" t="str">
        <f>E40</f>
        <v>II - ADMINISTRAÇÃO LOCAL</v>
      </c>
      <c r="B75" s="165"/>
      <c r="C75" s="165"/>
      <c r="D75" s="165"/>
      <c r="E75" s="146" t="s">
        <v>68</v>
      </c>
      <c r="F75" s="147"/>
      <c r="G75" s="147"/>
      <c r="H75" s="147"/>
      <c r="I75" s="30">
        <f>SUM(I46:I73)</f>
        <v>124797.67</v>
      </c>
      <c r="J75" s="148" t="s">
        <v>69</v>
      </c>
      <c r="K75" s="149"/>
      <c r="L75" s="30">
        <f>SUM(L46:L73)</f>
        <v>144140.4</v>
      </c>
      <c r="M75" s="82"/>
      <c r="N75" s="101">
        <f>SUM(N48:N61)</f>
        <v>142699</v>
      </c>
      <c r="O75" s="83">
        <f>1-N75/L75</f>
        <v>9.9999722492791765E-3</v>
      </c>
    </row>
    <row r="76" spans="1:15" x14ac:dyDescent="0.25">
      <c r="A76" s="61"/>
      <c r="B76" s="61"/>
      <c r="C76" s="61"/>
      <c r="D76" s="61"/>
      <c r="E76" s="62"/>
      <c r="F76" s="62"/>
      <c r="G76" s="62"/>
      <c r="H76" s="61"/>
      <c r="I76" s="63"/>
      <c r="J76" s="75"/>
      <c r="K76" s="61"/>
      <c r="L76" s="64"/>
      <c r="M76" s="107"/>
      <c r="N76" s="108"/>
      <c r="O76" s="109"/>
    </row>
    <row r="77" spans="1:15" x14ac:dyDescent="0.25">
      <c r="A77" s="166" t="str">
        <f>$A$4</f>
        <v>OBRA: TERRAPLENAGEM ETE LUIZ RAU</v>
      </c>
      <c r="B77" s="167"/>
      <c r="C77" s="167"/>
      <c r="D77" s="167"/>
      <c r="E77" s="168" t="s">
        <v>73</v>
      </c>
      <c r="F77" s="169"/>
      <c r="G77" s="169"/>
      <c r="H77" s="169"/>
      <c r="I77" s="169"/>
      <c r="J77" s="169"/>
      <c r="K77" s="169"/>
      <c r="L77" s="169"/>
      <c r="M77" s="134" t="s">
        <v>202</v>
      </c>
      <c r="N77" s="135"/>
      <c r="O77" s="136"/>
    </row>
    <row r="78" spans="1:15" x14ac:dyDescent="0.25">
      <c r="A78" s="172" t="str">
        <f>$A$5</f>
        <v>ITEM</v>
      </c>
      <c r="B78" s="173"/>
      <c r="C78" s="173"/>
      <c r="D78" s="173"/>
      <c r="E78" s="170"/>
      <c r="F78" s="171"/>
      <c r="G78" s="171"/>
      <c r="H78" s="171"/>
      <c r="I78" s="171"/>
      <c r="J78" s="171"/>
      <c r="K78" s="171"/>
      <c r="L78" s="171"/>
      <c r="M78" s="137"/>
      <c r="N78" s="138"/>
      <c r="O78" s="139"/>
    </row>
    <row r="79" spans="1:15" ht="23.25" customHeight="1" x14ac:dyDescent="0.25">
      <c r="A79" s="158" t="s">
        <v>20</v>
      </c>
      <c r="B79" s="158" t="s">
        <v>5</v>
      </c>
      <c r="C79" s="158" t="s">
        <v>21</v>
      </c>
      <c r="D79" s="158" t="s">
        <v>22</v>
      </c>
      <c r="E79" s="156" t="s">
        <v>23</v>
      </c>
      <c r="F79" s="156" t="s">
        <v>24</v>
      </c>
      <c r="G79" s="156" t="s">
        <v>25</v>
      </c>
      <c r="H79" s="158" t="s">
        <v>26</v>
      </c>
      <c r="I79" s="159"/>
      <c r="J79" s="160" t="s">
        <v>27</v>
      </c>
      <c r="K79" s="158" t="s">
        <v>28</v>
      </c>
      <c r="L79" s="159"/>
      <c r="M79" s="142" t="s">
        <v>28</v>
      </c>
      <c r="N79" s="143"/>
      <c r="O79" s="95" t="s">
        <v>198</v>
      </c>
    </row>
    <row r="80" spans="1:15" x14ac:dyDescent="0.25">
      <c r="A80" s="162"/>
      <c r="B80" s="162"/>
      <c r="C80" s="162"/>
      <c r="D80" s="162"/>
      <c r="E80" s="157" t="s">
        <v>29</v>
      </c>
      <c r="F80" s="157" t="s">
        <v>29</v>
      </c>
      <c r="G80" s="157" t="s">
        <v>29</v>
      </c>
      <c r="H80" s="162" t="s">
        <v>30</v>
      </c>
      <c r="I80" s="163"/>
      <c r="J80" s="161"/>
      <c r="K80" s="162" t="s">
        <v>31</v>
      </c>
      <c r="L80" s="163"/>
      <c r="M80" s="140" t="s">
        <v>31</v>
      </c>
      <c r="N80" s="141"/>
      <c r="O80" s="96" t="s">
        <v>199</v>
      </c>
    </row>
    <row r="81" spans="1:15" x14ac:dyDescent="0.25">
      <c r="A81" s="162"/>
      <c r="B81" s="162"/>
      <c r="C81" s="162"/>
      <c r="D81" s="162"/>
      <c r="E81" s="157"/>
      <c r="F81" s="157"/>
      <c r="G81" s="157"/>
      <c r="H81" s="114" t="s">
        <v>32</v>
      </c>
      <c r="I81" s="37" t="s">
        <v>33</v>
      </c>
      <c r="J81" s="161"/>
      <c r="K81" s="114" t="s">
        <v>32</v>
      </c>
      <c r="L81" s="114" t="s">
        <v>33</v>
      </c>
      <c r="M81" s="79" t="s">
        <v>32</v>
      </c>
      <c r="N81" s="80" t="s">
        <v>33</v>
      </c>
      <c r="O81" s="80" t="s">
        <v>200</v>
      </c>
    </row>
    <row r="82" spans="1:15" x14ac:dyDescent="0.25">
      <c r="A82" s="38"/>
      <c r="B82" s="39"/>
      <c r="C82" s="40"/>
      <c r="D82" s="41"/>
      <c r="E82" s="42"/>
      <c r="F82" s="42"/>
      <c r="G82" s="42"/>
      <c r="H82" s="43"/>
      <c r="I82" s="43"/>
      <c r="J82" s="72"/>
      <c r="K82" s="43"/>
      <c r="L82" s="43"/>
      <c r="M82" s="92"/>
      <c r="N82" s="89"/>
      <c r="O82" s="85"/>
    </row>
    <row r="83" spans="1:15" x14ac:dyDescent="0.25">
      <c r="A83" s="44">
        <v>1</v>
      </c>
      <c r="B83" s="20" t="s">
        <v>74</v>
      </c>
      <c r="C83" s="45"/>
      <c r="D83" s="46" t="str">
        <f>IF(C83="","",VLOOKUP(C83,ITENS,3,0))</f>
        <v/>
      </c>
      <c r="E83" s="47"/>
      <c r="F83" s="47"/>
      <c r="G83" s="47"/>
      <c r="H83" s="24" t="str">
        <f>IF(C83="","",VLOOKUP(C83,ITENS,7,0))</f>
        <v/>
      </c>
      <c r="I83" s="24" t="str">
        <f>IF(OR(D83="",E83=""),"",ROUND(H83*E83,2))</f>
        <v/>
      </c>
      <c r="J83" s="70" t="str">
        <f>IF(E83="","",IF(C83="***",'[1]0 - PUC'!$H$6,IF(ISERR(SEARCH("18.",C83)),'[1]0 - PUC'!$H$5,'[1]0 - PUC'!$H$6))-1)</f>
        <v/>
      </c>
      <c r="K83" s="24" t="str">
        <f>IF(OR(D83="",E83=""),"",ROUND(H83*(1+J83),2))</f>
        <v/>
      </c>
      <c r="L83" s="24" t="str">
        <f>IF(OR(D83="",E83=""),"",ROUND(K83*E83,2))</f>
        <v/>
      </c>
      <c r="M83" s="93"/>
      <c r="N83" s="90"/>
      <c r="O83" s="86"/>
    </row>
    <row r="84" spans="1:15" x14ac:dyDescent="0.25">
      <c r="A84" s="44" t="s">
        <v>35</v>
      </c>
      <c r="B84" s="20" t="s">
        <v>75</v>
      </c>
      <c r="C84" s="45"/>
      <c r="D84" s="46" t="str">
        <f>IF(C84="","",VLOOKUP(C84,ITENS,3,0))</f>
        <v/>
      </c>
      <c r="E84" s="47"/>
      <c r="F84" s="47"/>
      <c r="G84" s="47"/>
      <c r="H84" s="24" t="str">
        <f>IF(C84="","",VLOOKUP(C84,ITENS,7,0))</f>
        <v/>
      </c>
      <c r="I84" s="24" t="str">
        <f t="shared" ref="I84:I104" si="17">IF(OR(D84="",E84=""),"",ROUND(H84*E84,2))</f>
        <v/>
      </c>
      <c r="J84" s="70" t="str">
        <f>IF(E84="","",IF(C84="***",'[1]0 - PUC'!$H$6,IF(ISERR(SEARCH("18.",C84)),'[1]0 - PUC'!$H$5,'[1]0 - PUC'!$H$6))-1)</f>
        <v/>
      </c>
      <c r="K84" s="24" t="str">
        <f t="shared" ref="K84:K104" si="18">IF(OR(D84="",E84=""),"",ROUND(H84*(1+J84),2))</f>
        <v/>
      </c>
      <c r="L84" s="24" t="str">
        <f t="shared" ref="L84:L104" si="19">IF(OR(D84="",E84=""),"",ROUND(K84*E84,2))</f>
        <v/>
      </c>
      <c r="M84" s="93"/>
      <c r="N84" s="90"/>
      <c r="O84" s="86"/>
    </row>
    <row r="85" spans="1:15" ht="25.5" x14ac:dyDescent="0.25">
      <c r="A85" s="44" t="s">
        <v>37</v>
      </c>
      <c r="B85" s="65" t="s">
        <v>76</v>
      </c>
      <c r="C85" s="45" t="s">
        <v>39</v>
      </c>
      <c r="D85" s="46" t="s">
        <v>49</v>
      </c>
      <c r="E85" s="47">
        <v>44642</v>
      </c>
      <c r="F85" s="66">
        <v>11389.96</v>
      </c>
      <c r="G85" s="53">
        <f t="shared" ref="G85:G86" si="20">E85-F85</f>
        <v>33252.04</v>
      </c>
      <c r="H85" s="24">
        <v>0.38</v>
      </c>
      <c r="I85" s="24">
        <f>IF(OR(D85="",G85=""),"",ROUND(H85*G85,2))</f>
        <v>12635.78</v>
      </c>
      <c r="J85" s="70">
        <f>IF(E85="","",IF(C85="***",'[1]0 - PUC'!$H$6,IF(ISERR(SEARCH("18.",C85)),'[1]0 - PUC'!$H$5,'[1]0 - PUC'!$H$6))-1)</f>
        <v>0.24</v>
      </c>
      <c r="K85" s="24">
        <f t="shared" ref="K85:K86" si="21">IF(OR(D85="",G85=""),"",ROUND(H85*(1+J85),2))</f>
        <v>0.47</v>
      </c>
      <c r="L85" s="24">
        <f t="shared" ref="L85:L86" si="22">IF(OR(D85="",G85=""),"",ROUND(K85*G85,2))</f>
        <v>15628.46</v>
      </c>
      <c r="M85" s="93">
        <f>TRUNC(K85*(1-$M$2),2)</f>
        <v>0.46</v>
      </c>
      <c r="N85" s="81">
        <f t="shared" ref="N85:N86" si="23">ROUND(M85*G85,2)</f>
        <v>15295.94</v>
      </c>
      <c r="O85" s="87">
        <f>1-N85/L85</f>
        <v>2.1276568516667593E-2</v>
      </c>
    </row>
    <row r="86" spans="1:15" x14ac:dyDescent="0.25">
      <c r="A86" s="44" t="s">
        <v>41</v>
      </c>
      <c r="B86" s="20" t="s">
        <v>77</v>
      </c>
      <c r="C86" s="45" t="s">
        <v>39</v>
      </c>
      <c r="D86" s="46" t="s">
        <v>40</v>
      </c>
      <c r="E86" s="47">
        <v>4585</v>
      </c>
      <c r="F86" s="47"/>
      <c r="G86" s="53">
        <f t="shared" si="20"/>
        <v>4585</v>
      </c>
      <c r="H86" s="24">
        <v>17.48</v>
      </c>
      <c r="I86" s="24">
        <f>IF(OR(D86="",G86=""),"",ROUND(H86*G86,2))</f>
        <v>80145.8</v>
      </c>
      <c r="J86" s="70">
        <f>IF(E86="","",IF(C86="***",'[1]0 - PUC'!$H$6,IF(ISERR(SEARCH("18.",C86)),'[1]0 - PUC'!$H$5,'[1]0 - PUC'!$H$6))-1)</f>
        <v>0.24</v>
      </c>
      <c r="K86" s="24">
        <f t="shared" si="21"/>
        <v>21.68</v>
      </c>
      <c r="L86" s="24">
        <f t="shared" si="22"/>
        <v>99402.8</v>
      </c>
      <c r="M86" s="93">
        <f>TRUNC(K86*(1-$M$2),2)</f>
        <v>21.46</v>
      </c>
      <c r="N86" s="81">
        <f t="shared" si="23"/>
        <v>98394.1</v>
      </c>
      <c r="O86" s="87">
        <f>1-N86/L86</f>
        <v>1.0147601476014678E-2</v>
      </c>
    </row>
    <row r="87" spans="1:15" x14ac:dyDescent="0.25">
      <c r="A87" s="44"/>
      <c r="B87" s="20" t="str">
        <f>IF(C87="","",VLOOKUP(C87,ITENS,2,0))</f>
        <v/>
      </c>
      <c r="C87" s="45"/>
      <c r="D87" s="46" t="str">
        <f>IF(C87="","",VLOOKUP(C87,ITENS,3,0))</f>
        <v/>
      </c>
      <c r="E87" s="47"/>
      <c r="F87" s="47"/>
      <c r="G87" s="47"/>
      <c r="H87" s="24" t="str">
        <f>IF(C87="","",VLOOKUP(C87,ITENS,7,0))</f>
        <v/>
      </c>
      <c r="I87" s="24" t="str">
        <f t="shared" si="17"/>
        <v/>
      </c>
      <c r="J87" s="70" t="str">
        <f>IF(E87="","",IF(C87="***",'[1]0 - PUC'!$H$6,IF(ISERR(SEARCH("18.",C87)),'[1]0 - PUC'!$H$5,'[1]0 - PUC'!$H$6))-1)</f>
        <v/>
      </c>
      <c r="K87" s="24" t="str">
        <f t="shared" si="18"/>
        <v/>
      </c>
      <c r="L87" s="24" t="str">
        <f t="shared" si="19"/>
        <v/>
      </c>
      <c r="M87" s="93"/>
      <c r="N87" s="90"/>
      <c r="O87" s="86"/>
    </row>
    <row r="88" spans="1:15" x14ac:dyDescent="0.25">
      <c r="A88" s="44">
        <v>2</v>
      </c>
      <c r="B88" s="20" t="s">
        <v>78</v>
      </c>
      <c r="C88" s="45"/>
      <c r="D88" s="46" t="str">
        <f>IF(C88="","",VLOOKUP(C88,ITENS,3,0))</f>
        <v/>
      </c>
      <c r="E88" s="47"/>
      <c r="F88" s="47"/>
      <c r="G88" s="47"/>
      <c r="H88" s="24" t="str">
        <f>IF(C88="","",VLOOKUP(C88,ITENS,7,0))</f>
        <v/>
      </c>
      <c r="I88" s="24" t="str">
        <f t="shared" si="17"/>
        <v/>
      </c>
      <c r="J88" s="70" t="str">
        <f>IF(E88="","",IF(C88="***",'[1]0 - PUC'!$H$6,IF(ISERR(SEARCH("18.",C88)),'[1]0 - PUC'!$H$5,'[1]0 - PUC'!$H$6))-1)</f>
        <v/>
      </c>
      <c r="K88" s="24" t="str">
        <f t="shared" si="18"/>
        <v/>
      </c>
      <c r="L88" s="24" t="str">
        <f t="shared" si="19"/>
        <v/>
      </c>
      <c r="M88" s="93"/>
      <c r="N88" s="90"/>
      <c r="O88" s="86"/>
    </row>
    <row r="89" spans="1:15" x14ac:dyDescent="0.25">
      <c r="A89" s="44" t="s">
        <v>79</v>
      </c>
      <c r="B89" s="20" t="s">
        <v>80</v>
      </c>
      <c r="C89" s="45"/>
      <c r="D89" s="46" t="str">
        <f>IF(C89="","",VLOOKUP(C89,ITENS,3,0))</f>
        <v/>
      </c>
      <c r="E89" s="47"/>
      <c r="F89" s="47"/>
      <c r="G89" s="47"/>
      <c r="H89" s="24" t="str">
        <f>IF(C89="","",VLOOKUP(C89,ITENS,7,0))</f>
        <v/>
      </c>
      <c r="I89" s="24" t="str">
        <f t="shared" si="17"/>
        <v/>
      </c>
      <c r="J89" s="70" t="str">
        <f>IF(E89="","",IF(C89="***",'[1]0 - PUC'!$H$6,IF(ISERR(SEARCH("18.",C89)),'[1]0 - PUC'!$H$5,'[1]0 - PUC'!$H$6))-1)</f>
        <v/>
      </c>
      <c r="K89" s="24" t="str">
        <f t="shared" si="18"/>
        <v/>
      </c>
      <c r="L89" s="24" t="str">
        <f t="shared" si="19"/>
        <v/>
      </c>
      <c r="M89" s="93"/>
      <c r="N89" s="90"/>
      <c r="O89" s="86"/>
    </row>
    <row r="90" spans="1:15" x14ac:dyDescent="0.25">
      <c r="A90" s="44" t="s">
        <v>81</v>
      </c>
      <c r="B90" s="20" t="s">
        <v>82</v>
      </c>
      <c r="C90" s="45" t="s">
        <v>39</v>
      </c>
      <c r="D90" s="46" t="s">
        <v>83</v>
      </c>
      <c r="E90" s="47">
        <v>3768</v>
      </c>
      <c r="F90" s="66">
        <v>1362.28</v>
      </c>
      <c r="G90" s="53">
        <f t="shared" ref="G90" si="24">E90-F90</f>
        <v>2405.7200000000003</v>
      </c>
      <c r="H90" s="24">
        <v>4.2699999999999996</v>
      </c>
      <c r="I90" s="24">
        <f>IF(OR(D90="",G90=""),"",ROUND(H90*G90,2))</f>
        <v>10272.42</v>
      </c>
      <c r="J90" s="70">
        <f>IF(E90="","",IF(C90="***",'[1]0 - PUC'!$H$6,IF(ISERR(SEARCH("18.",C90)),'[1]0 - PUC'!$H$5,'[1]0 - PUC'!$H$6))-1)</f>
        <v>0.24</v>
      </c>
      <c r="K90" s="24">
        <f t="shared" ref="K90" si="25">IF(OR(D90="",G90=""),"",ROUND(H90*(1+J90),2))</f>
        <v>5.29</v>
      </c>
      <c r="L90" s="24">
        <f t="shared" ref="L90" si="26">IF(OR(D90="",G90=""),"",ROUND(K90*G90,2))</f>
        <v>12726.26</v>
      </c>
      <c r="M90" s="93">
        <f>TRUNC(K90*(1-$M$2),2)</f>
        <v>5.23</v>
      </c>
      <c r="N90" s="81">
        <f t="shared" ref="N90" si="27">ROUND(M90*G90,2)</f>
        <v>12581.92</v>
      </c>
      <c r="O90" s="87">
        <f>1-N90/L90</f>
        <v>1.1341902491384004E-2</v>
      </c>
    </row>
    <row r="91" spans="1:15" x14ac:dyDescent="0.25">
      <c r="A91" s="44"/>
      <c r="B91" s="20" t="str">
        <f>IF(C91="","",VLOOKUP(C91,ITENS,2,0))</f>
        <v/>
      </c>
      <c r="C91" s="45"/>
      <c r="D91" s="46" t="str">
        <f>IF(C91="","",VLOOKUP(C91,ITENS,3,0))</f>
        <v/>
      </c>
      <c r="E91" s="47"/>
      <c r="F91" s="47"/>
      <c r="G91" s="47"/>
      <c r="H91" s="24" t="str">
        <f>IF(C91="","",VLOOKUP(C91,ITENS,7,0))</f>
        <v/>
      </c>
      <c r="I91" s="24" t="str">
        <f t="shared" si="17"/>
        <v/>
      </c>
      <c r="J91" s="70" t="str">
        <f>IF(E91="","",IF(C91="***",'[1]0 - PUC'!$H$6,IF(ISERR(SEARCH("18.",C91)),'[1]0 - PUC'!$H$5,'[1]0 - PUC'!$H$6))-1)</f>
        <v/>
      </c>
      <c r="K91" s="24" t="str">
        <f t="shared" si="18"/>
        <v/>
      </c>
      <c r="L91" s="24" t="str">
        <f t="shared" si="19"/>
        <v/>
      </c>
      <c r="M91" s="93"/>
      <c r="N91" s="90"/>
      <c r="O91" s="86"/>
    </row>
    <row r="92" spans="1:15" x14ac:dyDescent="0.25">
      <c r="A92" s="44" t="s">
        <v>84</v>
      </c>
      <c r="B92" s="20" t="s">
        <v>85</v>
      </c>
      <c r="C92" s="45"/>
      <c r="D92" s="46" t="str">
        <f>IF(C92="","",VLOOKUP(C92,ITENS,3,0))</f>
        <v/>
      </c>
      <c r="E92" s="47"/>
      <c r="F92" s="47"/>
      <c r="G92" s="47"/>
      <c r="H92" s="24" t="str">
        <f>IF(C92="","",VLOOKUP(C92,ITENS,7,0))</f>
        <v/>
      </c>
      <c r="I92" s="24" t="str">
        <f t="shared" si="17"/>
        <v/>
      </c>
      <c r="J92" s="70" t="str">
        <f>IF(E92="","",IF(C92="***",'[1]0 - PUC'!$H$6,IF(ISERR(SEARCH("18.",C92)),'[1]0 - PUC'!$H$5,'[1]0 - PUC'!$H$6))-1)</f>
        <v/>
      </c>
      <c r="K92" s="24" t="str">
        <f t="shared" si="18"/>
        <v/>
      </c>
      <c r="L92" s="24" t="str">
        <f t="shared" si="19"/>
        <v/>
      </c>
      <c r="M92" s="93"/>
      <c r="N92" s="90"/>
      <c r="O92" s="86"/>
    </row>
    <row r="93" spans="1:15" x14ac:dyDescent="0.25">
      <c r="A93" s="44" t="s">
        <v>86</v>
      </c>
      <c r="B93" s="20" t="s">
        <v>206</v>
      </c>
      <c r="C93" s="45" t="s">
        <v>87</v>
      </c>
      <c r="D93" s="46" t="s">
        <v>88</v>
      </c>
      <c r="E93" s="47">
        <v>104982</v>
      </c>
      <c r="F93" s="66">
        <v>7605.07</v>
      </c>
      <c r="G93" s="53">
        <f>E93-F93</f>
        <v>97376.93</v>
      </c>
      <c r="H93" s="24">
        <f>1.4*37.5</f>
        <v>52.5</v>
      </c>
      <c r="I93" s="24">
        <f>IF(OR(D93="",G93=""),"",ROUND(H93*G93,2))</f>
        <v>5112288.83</v>
      </c>
      <c r="J93" s="70">
        <f>IF(E93="","",IF(C93="***",'[1]0 - PUC'!$H$6,IF(ISERR(SEARCH("18.",C93)),'[1]0 - PUC'!$H$5,'[1]0 - PUC'!$H$6))-1)</f>
        <v>0.16500000000000004</v>
      </c>
      <c r="K93" s="24">
        <f t="shared" ref="K93:K97" si="28">IF(OR(D93="",G93=""),"",ROUND(H93*(1+J93),2))</f>
        <v>61.16</v>
      </c>
      <c r="L93" s="24">
        <f t="shared" ref="L93:L97" si="29">IF(OR(D93="",G93=""),"",ROUND(K93*G93,2))</f>
        <v>5955573.04</v>
      </c>
      <c r="M93" s="93">
        <f>TRUNC(K93*(1-$M$2),2)</f>
        <v>60.54</v>
      </c>
      <c r="N93" s="81">
        <f t="shared" ref="N93:N97" si="30">ROUND(M93*G93,2)</f>
        <v>5895199.3399999999</v>
      </c>
      <c r="O93" s="87">
        <f>1-N93/L93</f>
        <v>1.0137345238570017E-2</v>
      </c>
    </row>
    <row r="94" spans="1:15" x14ac:dyDescent="0.25">
      <c r="A94" s="44" t="s">
        <v>89</v>
      </c>
      <c r="B94" s="20" t="s">
        <v>90</v>
      </c>
      <c r="C94" s="45" t="s">
        <v>87</v>
      </c>
      <c r="D94" s="46" t="s">
        <v>88</v>
      </c>
      <c r="E94" s="47">
        <v>2902</v>
      </c>
      <c r="F94" s="47"/>
      <c r="G94" s="53">
        <f t="shared" ref="G94:G97" si="31">E94-F94</f>
        <v>2902</v>
      </c>
      <c r="H94" s="24">
        <v>89.5</v>
      </c>
      <c r="I94" s="24">
        <f t="shared" ref="I94:I96" si="32">IF(OR(D94="",G94=""),"",ROUND(H94*G94,2))</f>
        <v>259729</v>
      </c>
      <c r="J94" s="70">
        <f>IF(E94="","",IF(C94="***",'[1]0 - PUC'!$H$6,IF(ISERR(SEARCH("18.",C94)),'[1]0 - PUC'!$H$5,'[1]0 - PUC'!$H$6))-1)</f>
        <v>0.16500000000000004</v>
      </c>
      <c r="K94" s="24">
        <f t="shared" si="28"/>
        <v>104.27</v>
      </c>
      <c r="L94" s="24">
        <f t="shared" si="29"/>
        <v>302591.53999999998</v>
      </c>
      <c r="M94" s="93">
        <f>TRUNC(K94*(1-$M$2),2)</f>
        <v>103.22</v>
      </c>
      <c r="N94" s="81">
        <f t="shared" si="30"/>
        <v>299544.44</v>
      </c>
      <c r="O94" s="87">
        <f>1-N94/L94</f>
        <v>1.0070010549534825E-2</v>
      </c>
    </row>
    <row r="95" spans="1:15" x14ac:dyDescent="0.25">
      <c r="A95" s="44" t="s">
        <v>91</v>
      </c>
      <c r="B95" s="20" t="s">
        <v>92</v>
      </c>
      <c r="C95" s="45" t="s">
        <v>39</v>
      </c>
      <c r="D95" s="46" t="s">
        <v>88</v>
      </c>
      <c r="E95" s="47">
        <v>1602</v>
      </c>
      <c r="F95" s="47"/>
      <c r="G95" s="53">
        <f t="shared" si="31"/>
        <v>1602</v>
      </c>
      <c r="H95" s="24">
        <v>126.24</v>
      </c>
      <c r="I95" s="24">
        <f t="shared" si="32"/>
        <v>202236.48</v>
      </c>
      <c r="J95" s="70">
        <f>IF(E95="","",IF(C95="***",'[1]0 - PUC'!$H$6,IF(ISERR(SEARCH("18.",C95)),'[1]0 - PUC'!$H$5,'[1]0 - PUC'!$H$6))-1)</f>
        <v>0.24</v>
      </c>
      <c r="K95" s="24">
        <f t="shared" si="28"/>
        <v>156.54</v>
      </c>
      <c r="L95" s="24">
        <f t="shared" si="29"/>
        <v>250777.08</v>
      </c>
      <c r="M95" s="93">
        <f>TRUNC(K95*(1-$M$2),2)</f>
        <v>154.97</v>
      </c>
      <c r="N95" s="81">
        <f t="shared" si="30"/>
        <v>248261.94</v>
      </c>
      <c r="O95" s="87">
        <f>1-N95/L95</f>
        <v>1.0029385460585072E-2</v>
      </c>
    </row>
    <row r="96" spans="1:15" x14ac:dyDescent="0.25">
      <c r="A96" s="44" t="s">
        <v>93</v>
      </c>
      <c r="B96" s="20" t="s">
        <v>94</v>
      </c>
      <c r="C96" s="45" t="s">
        <v>39</v>
      </c>
      <c r="D96" s="46" t="s">
        <v>88</v>
      </c>
      <c r="E96" s="47">
        <v>104982</v>
      </c>
      <c r="F96" s="66">
        <f>F93</f>
        <v>7605.07</v>
      </c>
      <c r="G96" s="53">
        <f t="shared" si="31"/>
        <v>97376.93</v>
      </c>
      <c r="H96" s="24">
        <v>10.52</v>
      </c>
      <c r="I96" s="24">
        <f t="shared" si="32"/>
        <v>1024405.3</v>
      </c>
      <c r="J96" s="70">
        <f>IF(E96="","",IF(C96="***",'[1]0 - PUC'!$H$6,IF(ISERR(SEARCH("18.",C96)),'[1]0 - PUC'!$H$5,'[1]0 - PUC'!$H$6))-1)</f>
        <v>0.24</v>
      </c>
      <c r="K96" s="24">
        <f t="shared" si="28"/>
        <v>13.04</v>
      </c>
      <c r="L96" s="24">
        <f t="shared" si="29"/>
        <v>1269795.17</v>
      </c>
      <c r="M96" s="93">
        <f>TRUNC(K96*(1-$M$2),2)</f>
        <v>12.9</v>
      </c>
      <c r="N96" s="81">
        <f t="shared" si="30"/>
        <v>1256162.3999999999</v>
      </c>
      <c r="O96" s="87">
        <f>1-N96/L96</f>
        <v>1.0736196137838494E-2</v>
      </c>
    </row>
    <row r="97" spans="1:15" x14ac:dyDescent="0.25">
      <c r="A97" s="44" t="s">
        <v>95</v>
      </c>
      <c r="B97" s="20" t="s">
        <v>96</v>
      </c>
      <c r="C97" s="45" t="s">
        <v>39</v>
      </c>
      <c r="D97" s="46" t="s">
        <v>88</v>
      </c>
      <c r="E97" s="47">
        <v>2902</v>
      </c>
      <c r="F97" s="47"/>
      <c r="G97" s="53">
        <f t="shared" si="31"/>
        <v>2902</v>
      </c>
      <c r="H97" s="24">
        <v>1.44</v>
      </c>
      <c r="I97" s="24">
        <f>IF(OR(D97="",G97=""),"",ROUND(H97*G97,2))</f>
        <v>4178.88</v>
      </c>
      <c r="J97" s="70">
        <f>IF(E97="","",IF(C97="***",'[1]0 - PUC'!$H$6,IF(ISERR(SEARCH("18.",C97)),'[1]0 - PUC'!$H$5,'[1]0 - PUC'!$H$6))-1)</f>
        <v>0.24</v>
      </c>
      <c r="K97" s="24">
        <f t="shared" si="28"/>
        <v>1.79</v>
      </c>
      <c r="L97" s="24">
        <f t="shared" si="29"/>
        <v>5194.58</v>
      </c>
      <c r="M97" s="93">
        <f>TRUNC(K97*(1-$M$2),2)</f>
        <v>1.77</v>
      </c>
      <c r="N97" s="81">
        <f t="shared" si="30"/>
        <v>5136.54</v>
      </c>
      <c r="O97" s="87">
        <f>1-N97/L97</f>
        <v>1.1173184357541888E-2</v>
      </c>
    </row>
    <row r="98" spans="1:15" x14ac:dyDescent="0.25">
      <c r="A98" s="44"/>
      <c r="B98" s="20"/>
      <c r="C98" s="45"/>
      <c r="D98" s="46"/>
      <c r="E98" s="47"/>
      <c r="F98" s="47"/>
      <c r="G98" s="47"/>
      <c r="H98" s="24"/>
      <c r="I98" s="24" t="str">
        <f t="shared" si="17"/>
        <v/>
      </c>
      <c r="J98" s="70" t="str">
        <f>IF(E98="","",IF(C98="***",'[1]0 - PUC'!$H$6,IF(ISERR(SEARCH("18.",C98)),'[1]0 - PUC'!$H$5,'[1]0 - PUC'!$H$6))-1)</f>
        <v/>
      </c>
      <c r="K98" s="24" t="str">
        <f t="shared" si="18"/>
        <v/>
      </c>
      <c r="L98" s="24" t="str">
        <f t="shared" si="19"/>
        <v/>
      </c>
      <c r="M98" s="93"/>
      <c r="N98" s="81">
        <f t="shared" ref="N98:N104" si="33">TRUNC(M98*G98,2)</f>
        <v>0</v>
      </c>
      <c r="O98" s="86"/>
    </row>
    <row r="99" spans="1:15" x14ac:dyDescent="0.25">
      <c r="A99" s="44" t="s">
        <v>97</v>
      </c>
      <c r="B99" s="20" t="s">
        <v>98</v>
      </c>
      <c r="C99" s="45"/>
      <c r="D99" s="46" t="str">
        <f>IF(C99="","",VLOOKUP(C99,ITENS,3,0))</f>
        <v/>
      </c>
      <c r="E99" s="47"/>
      <c r="F99" s="47"/>
      <c r="G99" s="47"/>
      <c r="H99" s="24" t="str">
        <f>IF(C99="","",VLOOKUP(C99,ITENS,7,0))</f>
        <v/>
      </c>
      <c r="I99" s="24" t="str">
        <f t="shared" si="17"/>
        <v/>
      </c>
      <c r="J99" s="70" t="str">
        <f>IF(E99="","",IF(C99="***",'[1]0 - PUC'!$H$6,IF(ISERR(SEARCH("18.",C99)),'[1]0 - PUC'!$H$5,'[1]0 - PUC'!$H$6))-1)</f>
        <v/>
      </c>
      <c r="K99" s="24" t="str">
        <f t="shared" si="18"/>
        <v/>
      </c>
      <c r="L99" s="24" t="str">
        <f t="shared" si="19"/>
        <v/>
      </c>
      <c r="M99" s="93"/>
      <c r="N99" s="81">
        <f t="shared" si="33"/>
        <v>0</v>
      </c>
      <c r="O99" s="86"/>
    </row>
    <row r="100" spans="1:15" x14ac:dyDescent="0.25">
      <c r="A100" s="44" t="s">
        <v>99</v>
      </c>
      <c r="B100" s="20" t="s">
        <v>100</v>
      </c>
      <c r="C100" s="45" t="s">
        <v>39</v>
      </c>
      <c r="D100" s="46" t="s">
        <v>101</v>
      </c>
      <c r="E100" s="47">
        <v>22427</v>
      </c>
      <c r="F100" s="47"/>
      <c r="G100" s="53">
        <f t="shared" ref="G100:G101" si="34">E100-F100</f>
        <v>22427</v>
      </c>
      <c r="H100" s="24">
        <v>2.27</v>
      </c>
      <c r="I100" s="24">
        <f>IF(OR(D100="",G100=""),"",ROUND(H100*G100,2))</f>
        <v>50909.29</v>
      </c>
      <c r="J100" s="70">
        <f>IF(E100="","",IF(C100="***",'[1]0 - PUC'!$H$6,IF(ISERR(SEARCH("18.",C100)),'[1]0 - PUC'!$H$5,'[1]0 - PUC'!$H$6))-1)</f>
        <v>0.24</v>
      </c>
      <c r="K100" s="24">
        <f t="shared" ref="K100:K101" si="35">IF(OR(D100="",G100=""),"",ROUND(H100*(1+J100),2))</f>
        <v>2.81</v>
      </c>
      <c r="L100" s="24">
        <f t="shared" ref="L100:L101" si="36">IF(OR(D100="",G100=""),"",ROUND(K100*G100,2))</f>
        <v>63019.87</v>
      </c>
      <c r="M100" s="93">
        <f>TRUNC(K100*(1-$M$2),2)</f>
        <v>2.78</v>
      </c>
      <c r="N100" s="81">
        <f t="shared" ref="N100:N101" si="37">ROUND(M100*G100,2)</f>
        <v>62347.06</v>
      </c>
      <c r="O100" s="87">
        <f>1-N100/L100</f>
        <v>1.067615658362997E-2</v>
      </c>
    </row>
    <row r="101" spans="1:15" x14ac:dyDescent="0.25">
      <c r="A101" s="44" t="s">
        <v>102</v>
      </c>
      <c r="B101" s="20" t="s">
        <v>103</v>
      </c>
      <c r="C101" s="45" t="s">
        <v>39</v>
      </c>
      <c r="D101" s="46" t="s">
        <v>101</v>
      </c>
      <c r="E101" s="47">
        <v>58426</v>
      </c>
      <c r="F101" s="66">
        <f>16774.21</f>
        <v>16774.21</v>
      </c>
      <c r="G101" s="53">
        <f t="shared" si="34"/>
        <v>41651.79</v>
      </c>
      <c r="H101" s="24">
        <v>2.27</v>
      </c>
      <c r="I101" s="24">
        <f>IF(OR(D101="",G101=""),"",ROUND(H101*G101,2))</f>
        <v>94549.56</v>
      </c>
      <c r="J101" s="70">
        <f>IF(E101="","",IF(C101="***",'[1]0 - PUC'!$H$6,IF(ISERR(SEARCH("18.",C101)),'[1]0 - PUC'!$H$5,'[1]0 - PUC'!$H$6))-1)</f>
        <v>0.24</v>
      </c>
      <c r="K101" s="24">
        <f t="shared" si="35"/>
        <v>2.81</v>
      </c>
      <c r="L101" s="24">
        <f t="shared" si="36"/>
        <v>117041.53</v>
      </c>
      <c r="M101" s="93">
        <f>TRUNC(K101*(1-$M$2),2)</f>
        <v>2.78</v>
      </c>
      <c r="N101" s="81">
        <f t="shared" si="37"/>
        <v>115791.98</v>
      </c>
      <c r="O101" s="87">
        <f>1-N101/L101</f>
        <v>1.0676124961797817E-2</v>
      </c>
    </row>
    <row r="102" spans="1:15" x14ac:dyDescent="0.25">
      <c r="A102" s="44"/>
      <c r="B102" s="20"/>
      <c r="C102" s="45"/>
      <c r="D102" s="46"/>
      <c r="E102" s="47"/>
      <c r="F102" s="47"/>
      <c r="G102" s="47"/>
      <c r="H102" s="24"/>
      <c r="I102" s="24" t="str">
        <f t="shared" si="17"/>
        <v/>
      </c>
      <c r="J102" s="70" t="str">
        <f>IF(E102="","",IF(C102="***",'[1]0 - PUC'!$H$6,IF(ISERR(SEARCH("18.",C102)),'[1]0 - PUC'!$H$5,'[1]0 - PUC'!$H$6))-1)</f>
        <v/>
      </c>
      <c r="K102" s="24" t="str">
        <f t="shared" si="18"/>
        <v/>
      </c>
      <c r="L102" s="24" t="str">
        <f t="shared" si="19"/>
        <v/>
      </c>
      <c r="M102" s="93"/>
      <c r="N102" s="81">
        <f t="shared" si="33"/>
        <v>0</v>
      </c>
      <c r="O102" s="86"/>
    </row>
    <row r="103" spans="1:15" x14ac:dyDescent="0.25">
      <c r="A103" s="44"/>
      <c r="B103" s="20" t="str">
        <f>IF(C103="","",VLOOKUP(C103,ITENS,2,0))</f>
        <v/>
      </c>
      <c r="C103" s="45"/>
      <c r="D103" s="46" t="str">
        <f>IF(C103="","",VLOOKUP(C103,ITENS,3,0))</f>
        <v/>
      </c>
      <c r="E103" s="47"/>
      <c r="F103" s="47"/>
      <c r="G103" s="47"/>
      <c r="H103" s="24" t="str">
        <f>IF(C103="","",VLOOKUP(C103,ITENS,7,0))</f>
        <v/>
      </c>
      <c r="I103" s="24" t="str">
        <f t="shared" si="17"/>
        <v/>
      </c>
      <c r="J103" s="70" t="str">
        <f>IF(E103="","",IF(C103="***",'[1]0 - PUC'!$H$6,IF(ISERR(SEARCH("18.",C103)),'[1]0 - PUC'!$H$5,'[1]0 - PUC'!$H$6))-1)</f>
        <v/>
      </c>
      <c r="K103" s="24" t="str">
        <f t="shared" si="18"/>
        <v/>
      </c>
      <c r="L103" s="24"/>
      <c r="M103" s="93"/>
      <c r="N103" s="81">
        <f t="shared" si="33"/>
        <v>0</v>
      </c>
      <c r="O103" s="86"/>
    </row>
    <row r="104" spans="1:15" x14ac:dyDescent="0.25">
      <c r="A104" s="44">
        <v>3</v>
      </c>
      <c r="B104" s="20" t="s">
        <v>104</v>
      </c>
      <c r="C104" s="45"/>
      <c r="D104" s="46" t="str">
        <f>IF(C104="","",VLOOKUP(C104,ITENS,3,0))</f>
        <v/>
      </c>
      <c r="E104" s="47"/>
      <c r="F104" s="47"/>
      <c r="G104" s="47"/>
      <c r="H104" s="24" t="str">
        <f>IF(C104="","",VLOOKUP(C104,ITENS,7,0))</f>
        <v/>
      </c>
      <c r="I104" s="24" t="str">
        <f t="shared" si="17"/>
        <v/>
      </c>
      <c r="J104" s="70" t="str">
        <f>IF(E104="","",IF(C104="***",'[1]0 - PUC'!$H$6,IF(ISERR(SEARCH("18.",C104)),'[1]0 - PUC'!$H$5,'[1]0 - PUC'!$H$6))-1)</f>
        <v/>
      </c>
      <c r="K104" s="24" t="str">
        <f t="shared" si="18"/>
        <v/>
      </c>
      <c r="L104" s="24" t="str">
        <f t="shared" si="19"/>
        <v/>
      </c>
      <c r="M104" s="93"/>
      <c r="N104" s="81">
        <f t="shared" si="33"/>
        <v>0</v>
      </c>
      <c r="O104" s="86"/>
    </row>
    <row r="105" spans="1:15" x14ac:dyDescent="0.25">
      <c r="A105" s="44" t="s">
        <v>105</v>
      </c>
      <c r="B105" s="20" t="s">
        <v>106</v>
      </c>
      <c r="C105" s="45" t="s">
        <v>39</v>
      </c>
      <c r="D105" s="46" t="s">
        <v>88</v>
      </c>
      <c r="E105" s="47">
        <v>271</v>
      </c>
      <c r="F105" s="47"/>
      <c r="G105" s="53">
        <f t="shared" ref="G105:G110" si="38">E105-F105</f>
        <v>271</v>
      </c>
      <c r="H105" s="24">
        <v>656.4</v>
      </c>
      <c r="I105" s="24">
        <f>IF(OR(D105="",G105=""),"",ROUND(H105*G105,2))</f>
        <v>177884.4</v>
      </c>
      <c r="J105" s="70">
        <f>IF(E105="","",IF(C105="***",'[1]0 - PUC'!$H$6,IF(ISERR(SEARCH("18.",C105)),'[1]0 - PUC'!$H$5,'[1]0 - PUC'!$H$6))-1)</f>
        <v>0.24</v>
      </c>
      <c r="K105" s="24">
        <f t="shared" ref="K105:K110" si="39">IF(OR(D105="",G105=""),"",ROUND(H105*(1+J105),2))</f>
        <v>813.94</v>
      </c>
      <c r="L105" s="24">
        <f t="shared" ref="L105:L110" si="40">IF(OR(D105="",G105=""),"",ROUND(K105*G105,2))</f>
        <v>220577.74</v>
      </c>
      <c r="M105" s="93">
        <f t="shared" ref="M105:M110" si="41">TRUNC(K105*(1-$M$2),2)</f>
        <v>805.8</v>
      </c>
      <c r="N105" s="81">
        <f t="shared" ref="N105:N110" si="42">ROUND(M105*G105,2)</f>
        <v>218371.8</v>
      </c>
      <c r="O105" s="87">
        <f>1-N105/L105</f>
        <v>1.0000737155072881E-2</v>
      </c>
    </row>
    <row r="106" spans="1:15" x14ac:dyDescent="0.25">
      <c r="A106" s="44" t="s">
        <v>107</v>
      </c>
      <c r="B106" s="20" t="s">
        <v>108</v>
      </c>
      <c r="C106" s="45" t="s">
        <v>87</v>
      </c>
      <c r="D106" s="46" t="s">
        <v>88</v>
      </c>
      <c r="E106" s="47">
        <v>271</v>
      </c>
      <c r="F106" s="47"/>
      <c r="G106" s="53">
        <f t="shared" si="38"/>
        <v>271</v>
      </c>
      <c r="H106" s="24">
        <v>35.61</v>
      </c>
      <c r="I106" s="24">
        <f t="shared" ref="I106:I110" si="43">IF(OR(D106="",G106=""),"",ROUND(H106*G106,2))</f>
        <v>9650.31</v>
      </c>
      <c r="J106" s="70">
        <f>IF(E106="","",IF(C106="***",'[1]0 - PUC'!$H$6,IF(ISERR(SEARCH("18.",C106)),'[1]0 - PUC'!$H$5,'[1]0 - PUC'!$H$6))-1)</f>
        <v>0.16500000000000004</v>
      </c>
      <c r="K106" s="24">
        <f t="shared" si="39"/>
        <v>41.49</v>
      </c>
      <c r="L106" s="24">
        <f t="shared" si="40"/>
        <v>11243.79</v>
      </c>
      <c r="M106" s="93">
        <f t="shared" si="41"/>
        <v>41.07</v>
      </c>
      <c r="N106" s="81">
        <f t="shared" si="42"/>
        <v>11129.97</v>
      </c>
      <c r="O106" s="87">
        <f>1-N106/L106</f>
        <v>1.0122921185828027E-2</v>
      </c>
    </row>
    <row r="107" spans="1:15" x14ac:dyDescent="0.25">
      <c r="A107" s="44" t="s">
        <v>109</v>
      </c>
      <c r="B107" s="26" t="s">
        <v>110</v>
      </c>
      <c r="C107" s="49" t="s">
        <v>87</v>
      </c>
      <c r="D107" s="50" t="s">
        <v>49</v>
      </c>
      <c r="E107" s="51">
        <v>4296</v>
      </c>
      <c r="F107" s="51"/>
      <c r="G107" s="53">
        <f t="shared" si="38"/>
        <v>4296</v>
      </c>
      <c r="H107" s="54">
        <v>32.43</v>
      </c>
      <c r="I107" s="24">
        <f t="shared" si="43"/>
        <v>139319.28</v>
      </c>
      <c r="J107" s="73">
        <f>IF(E107="","",IF(C107="***",'[1]0 - PUC'!$H$6,IF(ISERR(SEARCH("18.",C107)),'[1]0 - PUC'!$H$5,'[1]0 - PUC'!$H$6))-1)</f>
        <v>0.16500000000000004</v>
      </c>
      <c r="K107" s="24">
        <f t="shared" si="39"/>
        <v>37.78</v>
      </c>
      <c r="L107" s="24">
        <f t="shared" si="40"/>
        <v>162302.88</v>
      </c>
      <c r="M107" s="93">
        <f t="shared" si="41"/>
        <v>37.4</v>
      </c>
      <c r="N107" s="81">
        <f t="shared" si="42"/>
        <v>160670.39999999999</v>
      </c>
      <c r="O107" s="87">
        <f t="shared" ref="O107:O108" si="44">1-N107/L107</f>
        <v>1.0058231868713685E-2</v>
      </c>
    </row>
    <row r="108" spans="1:15" x14ac:dyDescent="0.25">
      <c r="A108" s="44" t="s">
        <v>111</v>
      </c>
      <c r="B108" s="26" t="s">
        <v>112</v>
      </c>
      <c r="C108" s="49" t="s">
        <v>39</v>
      </c>
      <c r="D108" s="50" t="s">
        <v>49</v>
      </c>
      <c r="E108" s="51">
        <v>4296</v>
      </c>
      <c r="F108" s="51"/>
      <c r="G108" s="53">
        <f t="shared" si="38"/>
        <v>4296</v>
      </c>
      <c r="H108" s="54">
        <v>2.63</v>
      </c>
      <c r="I108" s="24">
        <f t="shared" si="43"/>
        <v>11298.48</v>
      </c>
      <c r="J108" s="73">
        <f>IF(E108="","",IF(C108="***",'[1]0 - PUC'!$H$6,IF(ISERR(SEARCH("18.",C108)),'[1]0 - PUC'!$H$5,'[1]0 - PUC'!$H$6))-1)</f>
        <v>0.24</v>
      </c>
      <c r="K108" s="24">
        <f t="shared" si="39"/>
        <v>3.26</v>
      </c>
      <c r="L108" s="24">
        <f t="shared" si="40"/>
        <v>14004.96</v>
      </c>
      <c r="M108" s="93">
        <f t="shared" si="41"/>
        <v>3.22</v>
      </c>
      <c r="N108" s="81">
        <f t="shared" si="42"/>
        <v>13833.12</v>
      </c>
      <c r="O108" s="87">
        <f t="shared" si="44"/>
        <v>1.2269938650306678E-2</v>
      </c>
    </row>
    <row r="109" spans="1:15" ht="25.5" x14ac:dyDescent="0.25">
      <c r="A109" s="44" t="s">
        <v>113</v>
      </c>
      <c r="B109" s="65" t="s">
        <v>114</v>
      </c>
      <c r="C109" s="45" t="s">
        <v>39</v>
      </c>
      <c r="D109" s="46" t="s">
        <v>56</v>
      </c>
      <c r="E109" s="47">
        <v>100</v>
      </c>
      <c r="F109" s="47"/>
      <c r="G109" s="53">
        <f t="shared" si="38"/>
        <v>100</v>
      </c>
      <c r="H109" s="24">
        <v>34.72</v>
      </c>
      <c r="I109" s="24">
        <f t="shared" si="43"/>
        <v>3472</v>
      </c>
      <c r="J109" s="70">
        <f>IF(E109="","",IF(C109="***",'[1]0 - PUC'!$H$6,IF(ISERR(SEARCH("18.",C109)),'[1]0 - PUC'!$H$5,'[1]0 - PUC'!$H$6))-1)</f>
        <v>0.24</v>
      </c>
      <c r="K109" s="24">
        <f t="shared" si="39"/>
        <v>43.05</v>
      </c>
      <c r="L109" s="24">
        <f t="shared" si="40"/>
        <v>4305</v>
      </c>
      <c r="M109" s="93">
        <f t="shared" si="41"/>
        <v>42.61</v>
      </c>
      <c r="N109" s="81">
        <f t="shared" si="42"/>
        <v>4261</v>
      </c>
      <c r="O109" s="87">
        <f>1-N109/L109</f>
        <v>1.0220673635307764E-2</v>
      </c>
    </row>
    <row r="110" spans="1:15" x14ac:dyDescent="0.25">
      <c r="A110" s="44" t="s">
        <v>115</v>
      </c>
      <c r="B110" s="20" t="s">
        <v>116</v>
      </c>
      <c r="C110" s="45" t="s">
        <v>39</v>
      </c>
      <c r="D110" s="46" t="s">
        <v>49</v>
      </c>
      <c r="E110" s="47">
        <v>3101</v>
      </c>
      <c r="F110" s="47"/>
      <c r="G110" s="53">
        <f t="shared" si="38"/>
        <v>3101</v>
      </c>
      <c r="H110" s="24">
        <v>12.15</v>
      </c>
      <c r="I110" s="24">
        <f t="shared" si="43"/>
        <v>37677.15</v>
      </c>
      <c r="J110" s="70">
        <f>IF(E110="","",IF(C110="***",'[1]0 - PUC'!$H$6,IF(ISERR(SEARCH("18.",C110)),'[1]0 - PUC'!$H$5,'[1]0 - PUC'!$H$6))-1)</f>
        <v>0.24</v>
      </c>
      <c r="K110" s="24">
        <f t="shared" si="39"/>
        <v>15.07</v>
      </c>
      <c r="L110" s="24">
        <f t="shared" si="40"/>
        <v>46732.07</v>
      </c>
      <c r="M110" s="93">
        <f t="shared" si="41"/>
        <v>14.91</v>
      </c>
      <c r="N110" s="81">
        <f t="shared" si="42"/>
        <v>46235.91</v>
      </c>
      <c r="O110" s="87">
        <f>1-N110/L110</f>
        <v>1.0617120106171107E-2</v>
      </c>
    </row>
    <row r="111" spans="1:15" x14ac:dyDescent="0.25">
      <c r="A111" s="55"/>
      <c r="B111" s="56"/>
      <c r="C111" s="57"/>
      <c r="D111" s="58"/>
      <c r="E111" s="59"/>
      <c r="F111" s="59"/>
      <c r="G111" s="59"/>
      <c r="H111" s="60"/>
      <c r="I111" s="60"/>
      <c r="J111" s="74"/>
      <c r="K111" s="60"/>
      <c r="L111" s="60"/>
      <c r="M111" s="93"/>
      <c r="N111" s="90"/>
      <c r="O111" s="86"/>
    </row>
    <row r="112" spans="1:15" x14ac:dyDescent="0.25">
      <c r="A112" s="174" t="str">
        <f>E77</f>
        <v>III - TERRAPLENAGEM E LAGOA DE AMORTECIMENTO</v>
      </c>
      <c r="B112" s="175"/>
      <c r="C112" s="175"/>
      <c r="D112" s="175"/>
      <c r="E112" s="146"/>
      <c r="F112" s="147"/>
      <c r="G112" s="147"/>
      <c r="H112" s="147"/>
      <c r="I112" s="30"/>
      <c r="J112" s="148"/>
      <c r="K112" s="149"/>
      <c r="L112" s="30"/>
      <c r="M112" s="94"/>
      <c r="N112" s="97"/>
      <c r="O112" s="98"/>
    </row>
    <row r="113" spans="1:15" x14ac:dyDescent="0.25">
      <c r="A113" s="61"/>
      <c r="B113" s="61"/>
      <c r="C113" s="61"/>
      <c r="D113" s="61"/>
      <c r="E113" s="62"/>
      <c r="F113" s="62"/>
      <c r="G113" s="62"/>
      <c r="H113" s="61"/>
      <c r="I113" s="63"/>
      <c r="J113" s="75"/>
      <c r="K113" s="61"/>
      <c r="L113" s="64"/>
      <c r="M113" s="107"/>
      <c r="N113" s="108"/>
      <c r="O113" s="109"/>
    </row>
    <row r="114" spans="1:15" x14ac:dyDescent="0.25">
      <c r="A114" s="166" t="str">
        <f>$A$4</f>
        <v>OBRA: TERRAPLENAGEM ETE LUIZ RAU</v>
      </c>
      <c r="B114" s="167"/>
      <c r="C114" s="167"/>
      <c r="D114" s="167"/>
      <c r="E114" s="168" t="s">
        <v>73</v>
      </c>
      <c r="F114" s="169"/>
      <c r="G114" s="169"/>
      <c r="H114" s="169"/>
      <c r="I114" s="169"/>
      <c r="J114" s="169"/>
      <c r="K114" s="169"/>
      <c r="L114" s="169"/>
      <c r="M114" s="134" t="s">
        <v>202</v>
      </c>
      <c r="N114" s="135"/>
      <c r="O114" s="136"/>
    </row>
    <row r="115" spans="1:15" x14ac:dyDescent="0.25">
      <c r="A115" s="172" t="str">
        <f>$A$5</f>
        <v>ITEM</v>
      </c>
      <c r="B115" s="173"/>
      <c r="C115" s="173"/>
      <c r="D115" s="173"/>
      <c r="E115" s="170"/>
      <c r="F115" s="171"/>
      <c r="G115" s="171"/>
      <c r="H115" s="171"/>
      <c r="I115" s="171"/>
      <c r="J115" s="171"/>
      <c r="K115" s="171"/>
      <c r="L115" s="171"/>
      <c r="M115" s="137"/>
      <c r="N115" s="138"/>
      <c r="O115" s="139"/>
    </row>
    <row r="116" spans="1:15" ht="21" customHeight="1" x14ac:dyDescent="0.25">
      <c r="A116" s="158" t="s">
        <v>20</v>
      </c>
      <c r="B116" s="158" t="s">
        <v>5</v>
      </c>
      <c r="C116" s="158" t="s">
        <v>21</v>
      </c>
      <c r="D116" s="158" t="s">
        <v>22</v>
      </c>
      <c r="E116" s="156" t="s">
        <v>23</v>
      </c>
      <c r="F116" s="156" t="s">
        <v>24</v>
      </c>
      <c r="G116" s="156" t="s">
        <v>25</v>
      </c>
      <c r="H116" s="158" t="s">
        <v>26</v>
      </c>
      <c r="I116" s="159"/>
      <c r="J116" s="160" t="s">
        <v>27</v>
      </c>
      <c r="K116" s="158" t="s">
        <v>28</v>
      </c>
      <c r="L116" s="159"/>
      <c r="M116" s="142" t="s">
        <v>28</v>
      </c>
      <c r="N116" s="143"/>
      <c r="O116" s="95" t="s">
        <v>198</v>
      </c>
    </row>
    <row r="117" spans="1:15" x14ac:dyDescent="0.25">
      <c r="A117" s="162"/>
      <c r="B117" s="162"/>
      <c r="C117" s="162"/>
      <c r="D117" s="162"/>
      <c r="E117" s="157" t="s">
        <v>29</v>
      </c>
      <c r="F117" s="157" t="s">
        <v>29</v>
      </c>
      <c r="G117" s="157" t="s">
        <v>29</v>
      </c>
      <c r="H117" s="162" t="s">
        <v>30</v>
      </c>
      <c r="I117" s="163"/>
      <c r="J117" s="161"/>
      <c r="K117" s="162" t="s">
        <v>31</v>
      </c>
      <c r="L117" s="163"/>
      <c r="M117" s="140" t="s">
        <v>31</v>
      </c>
      <c r="N117" s="141"/>
      <c r="O117" s="96" t="s">
        <v>199</v>
      </c>
    </row>
    <row r="118" spans="1:15" x14ac:dyDescent="0.25">
      <c r="A118" s="162"/>
      <c r="B118" s="162"/>
      <c r="C118" s="162"/>
      <c r="D118" s="162"/>
      <c r="E118" s="157"/>
      <c r="F118" s="157"/>
      <c r="G118" s="157"/>
      <c r="H118" s="114" t="s">
        <v>32</v>
      </c>
      <c r="I118" s="37" t="s">
        <v>33</v>
      </c>
      <c r="J118" s="161"/>
      <c r="K118" s="114" t="s">
        <v>32</v>
      </c>
      <c r="L118" s="114" t="s">
        <v>33</v>
      </c>
      <c r="M118" s="79" t="s">
        <v>32</v>
      </c>
      <c r="N118" s="80" t="s">
        <v>33</v>
      </c>
      <c r="O118" s="80" t="s">
        <v>200</v>
      </c>
    </row>
    <row r="119" spans="1:15" x14ac:dyDescent="0.25">
      <c r="A119" s="38"/>
      <c r="B119" s="39"/>
      <c r="C119" s="40"/>
      <c r="D119" s="41"/>
      <c r="E119" s="42"/>
      <c r="F119" s="42"/>
      <c r="G119" s="42"/>
      <c r="H119" s="43"/>
      <c r="I119" s="43"/>
      <c r="J119" s="72"/>
      <c r="K119" s="43"/>
      <c r="L119" s="43"/>
      <c r="M119" s="92"/>
      <c r="N119" s="89"/>
      <c r="O119" s="85"/>
    </row>
    <row r="120" spans="1:15" x14ac:dyDescent="0.25">
      <c r="A120" s="44" t="s">
        <v>117</v>
      </c>
      <c r="B120" s="20" t="s">
        <v>118</v>
      </c>
      <c r="C120" s="45"/>
      <c r="D120" s="46" t="str">
        <f>IF(C120="","",VLOOKUP(C120,ITENS,3,0))</f>
        <v/>
      </c>
      <c r="E120" s="47"/>
      <c r="F120" s="47"/>
      <c r="G120" s="47"/>
      <c r="H120" s="24" t="str">
        <f>IF(C120="","",VLOOKUP(C120,ITENS,7,0))</f>
        <v/>
      </c>
      <c r="I120" s="24" t="str">
        <f t="shared" ref="I120" si="45">IF(OR(D120="",E120=""),"",ROUND(H120*E120,2))</f>
        <v/>
      </c>
      <c r="J120" s="70" t="str">
        <f>IF(E120="","",IF(C120="***",'[1]0 - PUC'!$H$6,IF(ISERR(SEARCH("18.",C120)),'[1]0 - PUC'!$H$5,'[1]0 - PUC'!$H$6))-1)</f>
        <v/>
      </c>
      <c r="K120" s="24" t="str">
        <f t="shared" ref="K120" si="46">IF(OR(D120="",E120=""),"",ROUND(H120*(1+J120),2))</f>
        <v/>
      </c>
      <c r="L120" s="24" t="str">
        <f t="shared" ref="L120" si="47">IF(OR(D120="",E120=""),"",ROUND(K120*E120,2))</f>
        <v/>
      </c>
      <c r="M120" s="93"/>
      <c r="N120" s="90"/>
      <c r="O120" s="86"/>
    </row>
    <row r="121" spans="1:15" x14ac:dyDescent="0.25">
      <c r="A121" s="44" t="s">
        <v>119</v>
      </c>
      <c r="B121" s="26" t="s">
        <v>120</v>
      </c>
      <c r="C121" s="49" t="s">
        <v>87</v>
      </c>
      <c r="D121" s="50" t="s">
        <v>121</v>
      </c>
      <c r="E121" s="51">
        <v>2</v>
      </c>
      <c r="F121" s="51"/>
      <c r="G121" s="53">
        <f t="shared" ref="G121:G125" si="48">E121-F121</f>
        <v>2</v>
      </c>
      <c r="H121" s="54">
        <v>30378.73</v>
      </c>
      <c r="I121" s="24">
        <f t="shared" ref="I121:I125" si="49">IF(OR(D121="",G121=""),"",ROUND(H121*G121,2))</f>
        <v>60757.46</v>
      </c>
      <c r="J121" s="73">
        <f>IF(E121="","",IF(C121="***",'[1]0 - PUC'!$H$6,IF(ISERR(SEARCH("18.",C121)),'[1]0 - PUC'!$H$5,'[1]0 - PUC'!$H$6))-1)</f>
        <v>0.16500000000000004</v>
      </c>
      <c r="K121" s="24">
        <f t="shared" ref="K121:K125" si="50">IF(OR(D121="",G121=""),"",ROUND(H121*(1+J121),2))</f>
        <v>35391.22</v>
      </c>
      <c r="L121" s="24">
        <f t="shared" ref="L121:L125" si="51">IF(OR(D121="",G121=""),"",ROUND(K121*G121,2))</f>
        <v>70782.44</v>
      </c>
      <c r="M121" s="93">
        <f>TRUNC(K121*(1-$M$2),2)</f>
        <v>35037.300000000003</v>
      </c>
      <c r="N121" s="81">
        <f t="shared" ref="N121:N125" si="52">ROUND(M121*G121,2)</f>
        <v>70074.600000000006</v>
      </c>
      <c r="O121" s="87">
        <f>1-N121/L121</f>
        <v>1.0000220393645565E-2</v>
      </c>
    </row>
    <row r="122" spans="1:15" x14ac:dyDescent="0.25">
      <c r="A122" s="44" t="s">
        <v>122</v>
      </c>
      <c r="B122" s="26" t="s">
        <v>123</v>
      </c>
      <c r="C122" s="49" t="s">
        <v>87</v>
      </c>
      <c r="D122" s="50" t="s">
        <v>121</v>
      </c>
      <c r="E122" s="51">
        <v>2</v>
      </c>
      <c r="F122" s="51"/>
      <c r="G122" s="53">
        <f t="shared" si="48"/>
        <v>2</v>
      </c>
      <c r="H122" s="54">
        <v>21236.69</v>
      </c>
      <c r="I122" s="24">
        <f t="shared" si="49"/>
        <v>42473.38</v>
      </c>
      <c r="J122" s="73">
        <f>IF(E122="","",IF(C122="***",'[1]0 - PUC'!$H$6,IF(ISERR(SEARCH("18.",C122)),'[1]0 - PUC'!$H$5,'[1]0 - PUC'!$H$6))-1)</f>
        <v>0.16500000000000004</v>
      </c>
      <c r="K122" s="24">
        <f t="shared" si="50"/>
        <v>24740.74</v>
      </c>
      <c r="L122" s="24">
        <f t="shared" si="51"/>
        <v>49481.48</v>
      </c>
      <c r="M122" s="93">
        <f>TRUNC(K122*(1-$M$2),2)</f>
        <v>24493.33</v>
      </c>
      <c r="N122" s="81">
        <f t="shared" si="52"/>
        <v>48986.66</v>
      </c>
      <c r="O122" s="87">
        <f>1-N122/L122</f>
        <v>1.0000105089823519E-2</v>
      </c>
    </row>
    <row r="123" spans="1:15" x14ac:dyDescent="0.25">
      <c r="A123" s="44" t="s">
        <v>124</v>
      </c>
      <c r="B123" s="26" t="s">
        <v>125</v>
      </c>
      <c r="C123" s="49" t="s">
        <v>87</v>
      </c>
      <c r="D123" s="50" t="s">
        <v>121</v>
      </c>
      <c r="E123" s="51">
        <v>2</v>
      </c>
      <c r="F123" s="51"/>
      <c r="G123" s="53">
        <f t="shared" si="48"/>
        <v>2</v>
      </c>
      <c r="H123" s="54">
        <v>20688.36</v>
      </c>
      <c r="I123" s="24">
        <f t="shared" si="49"/>
        <v>41376.720000000001</v>
      </c>
      <c r="J123" s="73">
        <f>IF(E123="","",IF(C123="***",'[1]0 - PUC'!$H$6,IF(ISERR(SEARCH("18.",C123)),'[1]0 - PUC'!$H$5,'[1]0 - PUC'!$H$6))-1)</f>
        <v>0.16500000000000004</v>
      </c>
      <c r="K123" s="24">
        <f t="shared" si="50"/>
        <v>24101.94</v>
      </c>
      <c r="L123" s="24">
        <f t="shared" si="51"/>
        <v>48203.88</v>
      </c>
      <c r="M123" s="93">
        <f>TRUNC(K123*(1-$M$2),2)</f>
        <v>23860.92</v>
      </c>
      <c r="N123" s="81">
        <f t="shared" si="52"/>
        <v>47721.84</v>
      </c>
      <c r="O123" s="87">
        <f>1-N123/L123</f>
        <v>1.0000024894261661E-2</v>
      </c>
    </row>
    <row r="124" spans="1:15" x14ac:dyDescent="0.25">
      <c r="A124" s="44" t="s">
        <v>126</v>
      </c>
      <c r="B124" s="26" t="s">
        <v>127</v>
      </c>
      <c r="C124" s="49" t="s">
        <v>87</v>
      </c>
      <c r="D124" s="50" t="s">
        <v>121</v>
      </c>
      <c r="E124" s="51">
        <v>2</v>
      </c>
      <c r="F124" s="51"/>
      <c r="G124" s="53">
        <f t="shared" si="48"/>
        <v>2</v>
      </c>
      <c r="H124" s="54">
        <v>12165.56</v>
      </c>
      <c r="I124" s="24">
        <f t="shared" si="49"/>
        <v>24331.119999999999</v>
      </c>
      <c r="J124" s="73">
        <f>IF(E124="","",IF(C124="***",'[1]0 - PUC'!$H$6,IF(ISERR(SEARCH("18.",C124)),'[1]0 - PUC'!$H$5,'[1]0 - PUC'!$H$6))-1)</f>
        <v>0.16500000000000004</v>
      </c>
      <c r="K124" s="24">
        <f t="shared" si="50"/>
        <v>14172.88</v>
      </c>
      <c r="L124" s="24">
        <f t="shared" si="51"/>
        <v>28345.759999999998</v>
      </c>
      <c r="M124" s="93">
        <f>TRUNC(K124*(1-$M$2),2)</f>
        <v>14031.15</v>
      </c>
      <c r="N124" s="81">
        <f t="shared" si="52"/>
        <v>28062.3</v>
      </c>
      <c r="O124" s="87">
        <f>1-N124/L124</f>
        <v>1.0000084668747578E-2</v>
      </c>
    </row>
    <row r="125" spans="1:15" x14ac:dyDescent="0.25">
      <c r="A125" s="44" t="s">
        <v>128</v>
      </c>
      <c r="B125" s="26" t="s">
        <v>129</v>
      </c>
      <c r="C125" s="49" t="s">
        <v>87</v>
      </c>
      <c r="D125" s="50" t="s">
        <v>130</v>
      </c>
      <c r="E125" s="51">
        <v>1</v>
      </c>
      <c r="F125" s="51"/>
      <c r="G125" s="53">
        <f t="shared" si="48"/>
        <v>1</v>
      </c>
      <c r="H125" s="54">
        <v>575.57000000000005</v>
      </c>
      <c r="I125" s="24">
        <f t="shared" si="49"/>
        <v>575.57000000000005</v>
      </c>
      <c r="J125" s="73">
        <f>IF(E125="","",IF(C125="***",'[1]0 - PUC'!$H$6,IF(ISERR(SEARCH("18.",C125)),'[1]0 - PUC'!$H$5,'[1]0 - PUC'!$H$6))-1)</f>
        <v>0.16500000000000004</v>
      </c>
      <c r="K125" s="24">
        <f t="shared" si="50"/>
        <v>670.54</v>
      </c>
      <c r="L125" s="24">
        <f t="shared" si="51"/>
        <v>670.54</v>
      </c>
      <c r="M125" s="93">
        <f>TRUNC(K125*(1-$M$2),2)</f>
        <v>663.83</v>
      </c>
      <c r="N125" s="81">
        <f t="shared" si="52"/>
        <v>663.83</v>
      </c>
      <c r="O125" s="87">
        <f>1-N125/L125</f>
        <v>1.0006860142571572E-2</v>
      </c>
    </row>
    <row r="126" spans="1:15" x14ac:dyDescent="0.25">
      <c r="A126" s="44"/>
      <c r="B126" s="20"/>
      <c r="C126" s="45"/>
      <c r="D126" s="46"/>
      <c r="E126" s="51"/>
      <c r="F126" s="51"/>
      <c r="G126" s="51"/>
      <c r="H126" s="24"/>
      <c r="I126" s="24"/>
      <c r="J126" s="70"/>
      <c r="K126" s="24"/>
      <c r="L126" s="24"/>
      <c r="M126" s="93"/>
      <c r="N126" s="90"/>
      <c r="O126" s="86"/>
    </row>
    <row r="127" spans="1:15" x14ac:dyDescent="0.25">
      <c r="A127" s="44">
        <v>4</v>
      </c>
      <c r="B127" s="20" t="s">
        <v>131</v>
      </c>
      <c r="C127" s="45"/>
      <c r="D127" s="46" t="str">
        <f>IF(C127="","",VLOOKUP(C127,ITENS,3,0))</f>
        <v/>
      </c>
      <c r="E127" s="51"/>
      <c r="F127" s="51"/>
      <c r="G127" s="51"/>
      <c r="H127" s="24" t="str">
        <f>IF(C127="","",VLOOKUP(C127,ITENS,7,0))</f>
        <v/>
      </c>
      <c r="I127" s="24" t="str">
        <f>IF(OR(D127="",E127=""),"",ROUND(H127*E127,2))</f>
        <v/>
      </c>
      <c r="J127" s="70" t="str">
        <f>IF(E127="","",IF(C127="***",'[1]0 - PUC'!$H$6,IF(ISERR(SEARCH("18.",C127)),'[1]0 - PUC'!$H$5,'[1]0 - PUC'!$H$6))-1)</f>
        <v/>
      </c>
      <c r="K127" s="24" t="str">
        <f>IF(OR(D127="",E127=""),"",ROUND(H127*(1+J127),2))</f>
        <v/>
      </c>
      <c r="L127" s="24" t="str">
        <f>IF(OR(D127="",E127=""),"",ROUND(K127*E127,2))</f>
        <v/>
      </c>
      <c r="M127" s="93"/>
      <c r="N127" s="90"/>
      <c r="O127" s="86"/>
    </row>
    <row r="128" spans="1:15" x14ac:dyDescent="0.25">
      <c r="A128" s="44" t="s">
        <v>132</v>
      </c>
      <c r="B128" s="20" t="s">
        <v>133</v>
      </c>
      <c r="C128" s="45"/>
      <c r="D128" s="46" t="str">
        <f>IF(C128="","",VLOOKUP(C128,ITENS,3,0))</f>
        <v/>
      </c>
      <c r="E128" s="51"/>
      <c r="F128" s="51"/>
      <c r="G128" s="51"/>
      <c r="H128" s="24" t="str">
        <f>IF(C128="","",VLOOKUP(C128,ITENS,7,0))</f>
        <v/>
      </c>
      <c r="I128" s="24" t="str">
        <f>IF(OR(D128="",E128=""),"",ROUND(H128*E128,2))</f>
        <v/>
      </c>
      <c r="J128" s="70" t="str">
        <f>IF(E128="","",IF(C128="***",'[1]0 - PUC'!$H$6,IF(ISERR(SEARCH("18.",C128)),'[1]0 - PUC'!$H$5,'[1]0 - PUC'!$H$6))-1)</f>
        <v/>
      </c>
      <c r="K128" s="24" t="str">
        <f>IF(OR(D128="",E128=""),"",ROUND(H128*(1+J128),2))</f>
        <v/>
      </c>
      <c r="L128" s="24" t="str">
        <f>IF(OR(D128="",E128=""),"",ROUND(K128*E128,2))</f>
        <v/>
      </c>
      <c r="M128" s="93"/>
      <c r="N128" s="90"/>
      <c r="O128" s="86"/>
    </row>
    <row r="129" spans="1:15" x14ac:dyDescent="0.25">
      <c r="A129" s="44" t="s">
        <v>134</v>
      </c>
      <c r="B129" s="26" t="s">
        <v>135</v>
      </c>
      <c r="C129" s="49" t="s">
        <v>87</v>
      </c>
      <c r="D129" s="50" t="s">
        <v>40</v>
      </c>
      <c r="E129" s="51">
        <v>2</v>
      </c>
      <c r="F129" s="51"/>
      <c r="G129" s="53">
        <f t="shared" ref="G129:G131" si="53">E129-F129</f>
        <v>2</v>
      </c>
      <c r="H129" s="54">
        <v>618.08000000000004</v>
      </c>
      <c r="I129" s="24">
        <f t="shared" ref="I129:I131" si="54">IF(OR(D129="",G129=""),"",ROUND(H129*G129,2))</f>
        <v>1236.1600000000001</v>
      </c>
      <c r="J129" s="73">
        <f>IF(E129="","",IF(C129="***",'[1]0 - PUC'!$H$6,IF(ISERR(SEARCH("18.",C129)),'[1]0 - PUC'!$H$5,'[1]0 - PUC'!$H$6))-1)</f>
        <v>0.16500000000000004</v>
      </c>
      <c r="K129" s="24">
        <f t="shared" ref="K129:K131" si="55">IF(OR(D129="",G129=""),"",ROUND(H129*(1+J129),2))</f>
        <v>720.06</v>
      </c>
      <c r="L129" s="24">
        <f t="shared" ref="L129:L131" si="56">IF(OR(D129="",G129=""),"",ROUND(K129*G129,2))</f>
        <v>1440.12</v>
      </c>
      <c r="M129" s="93">
        <f>TRUNC(K129*(1-$M$2),2)</f>
        <v>712.85</v>
      </c>
      <c r="N129" s="81">
        <f t="shared" ref="N129:N131" si="57">ROUND(M129*G129,2)</f>
        <v>1425.7</v>
      </c>
      <c r="O129" s="87">
        <f>1-N129/L129</f>
        <v>1.0013054467683191E-2</v>
      </c>
    </row>
    <row r="130" spans="1:15" x14ac:dyDescent="0.25">
      <c r="A130" s="44" t="s">
        <v>136</v>
      </c>
      <c r="B130" s="26" t="s">
        <v>137</v>
      </c>
      <c r="C130" s="49" t="s">
        <v>87</v>
      </c>
      <c r="D130" s="50" t="s">
        <v>56</v>
      </c>
      <c r="E130" s="51">
        <v>6</v>
      </c>
      <c r="F130" s="51"/>
      <c r="G130" s="53">
        <f t="shared" si="53"/>
        <v>6</v>
      </c>
      <c r="H130" s="54">
        <v>22.14</v>
      </c>
      <c r="I130" s="24">
        <f t="shared" si="54"/>
        <v>132.84</v>
      </c>
      <c r="J130" s="73">
        <f>IF(E130="","",IF(C130="***",'[1]0 - PUC'!$H$6,IF(ISERR(SEARCH("18.",C130)),'[1]0 - PUC'!$H$5,'[1]0 - PUC'!$H$6))-1)</f>
        <v>0.16500000000000004</v>
      </c>
      <c r="K130" s="24">
        <f t="shared" si="55"/>
        <v>25.79</v>
      </c>
      <c r="L130" s="24">
        <f t="shared" si="56"/>
        <v>154.74</v>
      </c>
      <c r="M130" s="93">
        <f>TRUNC(K130*(1-$M$2),2)</f>
        <v>25.53</v>
      </c>
      <c r="N130" s="81">
        <f t="shared" si="57"/>
        <v>153.18</v>
      </c>
      <c r="O130" s="87">
        <f>1-N130/L130</f>
        <v>1.0081426909654967E-2</v>
      </c>
    </row>
    <row r="131" spans="1:15" x14ac:dyDescent="0.25">
      <c r="A131" s="44" t="s">
        <v>138</v>
      </c>
      <c r="B131" s="20" t="s">
        <v>139</v>
      </c>
      <c r="C131" s="45" t="s">
        <v>39</v>
      </c>
      <c r="D131" s="46" t="s">
        <v>56</v>
      </c>
      <c r="E131" s="51">
        <v>38</v>
      </c>
      <c r="F131" s="51"/>
      <c r="G131" s="53">
        <f t="shared" si="53"/>
        <v>38</v>
      </c>
      <c r="H131" s="24">
        <v>47.71</v>
      </c>
      <c r="I131" s="24">
        <f t="shared" si="54"/>
        <v>1812.98</v>
      </c>
      <c r="J131" s="70">
        <f>IF(E131="","",IF(C131="***",'[1]0 - PUC'!$H$6,IF(ISERR(SEARCH("18.",C131)),'[1]0 - PUC'!$H$5,'[1]0 - PUC'!$H$6))-1)</f>
        <v>0.24</v>
      </c>
      <c r="K131" s="24">
        <f t="shared" si="55"/>
        <v>59.16</v>
      </c>
      <c r="L131" s="24">
        <f t="shared" si="56"/>
        <v>2248.08</v>
      </c>
      <c r="M131" s="93">
        <f>TRUNC(K131*(1-$M$2),2)</f>
        <v>58.56</v>
      </c>
      <c r="N131" s="81">
        <f t="shared" si="57"/>
        <v>2225.2800000000002</v>
      </c>
      <c r="O131" s="87">
        <f>1-N131/L131</f>
        <v>1.0141987829614507E-2</v>
      </c>
    </row>
    <row r="132" spans="1:15" x14ac:dyDescent="0.25">
      <c r="A132" s="44"/>
      <c r="B132" s="20"/>
      <c r="C132" s="45"/>
      <c r="D132" s="46"/>
      <c r="E132" s="51"/>
      <c r="F132" s="51"/>
      <c r="G132" s="51"/>
      <c r="H132" s="24"/>
      <c r="I132" s="24"/>
      <c r="J132" s="70"/>
      <c r="K132" s="24"/>
      <c r="L132" s="24"/>
      <c r="M132" s="93"/>
      <c r="N132" s="90"/>
      <c r="O132" s="86"/>
    </row>
    <row r="133" spans="1:15" x14ac:dyDescent="0.25">
      <c r="A133" s="44"/>
      <c r="B133" s="20"/>
      <c r="C133" s="45"/>
      <c r="D133" s="46"/>
      <c r="E133" s="51"/>
      <c r="F133" s="51"/>
      <c r="G133" s="51"/>
      <c r="H133" s="24"/>
      <c r="I133" s="24"/>
      <c r="J133" s="70"/>
      <c r="K133" s="24"/>
      <c r="L133" s="24"/>
      <c r="M133" s="93"/>
      <c r="N133" s="90"/>
      <c r="O133" s="86"/>
    </row>
    <row r="134" spans="1:15" x14ac:dyDescent="0.25">
      <c r="A134" s="44"/>
      <c r="B134" s="20"/>
      <c r="C134" s="45"/>
      <c r="D134" s="46"/>
      <c r="E134" s="47"/>
      <c r="F134" s="47"/>
      <c r="G134" s="47"/>
      <c r="H134" s="24"/>
      <c r="I134" s="24"/>
      <c r="J134" s="70"/>
      <c r="K134" s="24"/>
      <c r="L134" s="24"/>
      <c r="M134" s="93"/>
      <c r="N134" s="90"/>
      <c r="O134" s="86"/>
    </row>
    <row r="135" spans="1:15" x14ac:dyDescent="0.25">
      <c r="A135" s="44"/>
      <c r="B135" s="20"/>
      <c r="C135" s="45"/>
      <c r="D135" s="46"/>
      <c r="E135" s="47"/>
      <c r="F135" s="47"/>
      <c r="G135" s="47"/>
      <c r="H135" s="24"/>
      <c r="I135" s="24"/>
      <c r="J135" s="70"/>
      <c r="K135" s="24"/>
      <c r="L135" s="24"/>
      <c r="M135" s="93"/>
      <c r="N135" s="90"/>
      <c r="O135" s="86"/>
    </row>
    <row r="136" spans="1:15" x14ac:dyDescent="0.25">
      <c r="A136" s="44"/>
      <c r="B136" s="20"/>
      <c r="C136" s="45"/>
      <c r="D136" s="46"/>
      <c r="E136" s="47"/>
      <c r="F136" s="47"/>
      <c r="G136" s="47"/>
      <c r="H136" s="24"/>
      <c r="I136" s="24"/>
      <c r="J136" s="70"/>
      <c r="K136" s="24"/>
      <c r="L136" s="24"/>
      <c r="M136" s="93"/>
      <c r="N136" s="90"/>
      <c r="O136" s="86"/>
    </row>
    <row r="137" spans="1:15" x14ac:dyDescent="0.25">
      <c r="A137" s="44"/>
      <c r="B137" s="20"/>
      <c r="C137" s="45"/>
      <c r="D137" s="46"/>
      <c r="E137" s="47"/>
      <c r="F137" s="47"/>
      <c r="G137" s="47"/>
      <c r="H137" s="24"/>
      <c r="I137" s="24"/>
      <c r="J137" s="70"/>
      <c r="K137" s="24"/>
      <c r="L137" s="24"/>
      <c r="M137" s="93"/>
      <c r="N137" s="90"/>
      <c r="O137" s="86"/>
    </row>
    <row r="138" spans="1:15" x14ac:dyDescent="0.25">
      <c r="A138" s="44"/>
      <c r="B138" s="20"/>
      <c r="C138" s="45"/>
      <c r="D138" s="46"/>
      <c r="E138" s="47"/>
      <c r="F138" s="47"/>
      <c r="G138" s="47"/>
      <c r="H138" s="24"/>
      <c r="I138" s="24"/>
      <c r="J138" s="70"/>
      <c r="K138" s="24"/>
      <c r="L138" s="24"/>
      <c r="M138" s="93"/>
      <c r="N138" s="90"/>
      <c r="O138" s="86"/>
    </row>
    <row r="139" spans="1:15" x14ac:dyDescent="0.25">
      <c r="A139" s="44"/>
      <c r="B139" s="20"/>
      <c r="C139" s="45"/>
      <c r="D139" s="46"/>
      <c r="E139" s="47"/>
      <c r="F139" s="47"/>
      <c r="G139" s="47"/>
      <c r="H139" s="24"/>
      <c r="I139" s="24"/>
      <c r="J139" s="70"/>
      <c r="K139" s="24"/>
      <c r="L139" s="24"/>
      <c r="M139" s="93"/>
      <c r="N139" s="90"/>
      <c r="O139" s="86"/>
    </row>
    <row r="140" spans="1:15" x14ac:dyDescent="0.25">
      <c r="A140" s="44"/>
      <c r="B140" s="20"/>
      <c r="C140" s="45"/>
      <c r="D140" s="46"/>
      <c r="E140" s="47"/>
      <c r="F140" s="47"/>
      <c r="G140" s="47"/>
      <c r="H140" s="24"/>
      <c r="I140" s="24"/>
      <c r="J140" s="70"/>
      <c r="K140" s="24"/>
      <c r="L140" s="24"/>
      <c r="M140" s="93"/>
      <c r="N140" s="90"/>
      <c r="O140" s="86"/>
    </row>
    <row r="141" spans="1:15" x14ac:dyDescent="0.25">
      <c r="A141" s="44"/>
      <c r="B141" s="20"/>
      <c r="C141" s="45"/>
      <c r="D141" s="46"/>
      <c r="E141" s="47"/>
      <c r="F141" s="47"/>
      <c r="G141" s="47"/>
      <c r="H141" s="24"/>
      <c r="I141" s="24"/>
      <c r="J141" s="70"/>
      <c r="K141" s="24"/>
      <c r="L141" s="24"/>
      <c r="M141" s="93"/>
      <c r="N141" s="90"/>
      <c r="O141" s="86"/>
    </row>
    <row r="142" spans="1:15" x14ac:dyDescent="0.25">
      <c r="A142" s="44"/>
      <c r="B142" s="20"/>
      <c r="C142" s="45"/>
      <c r="D142" s="46"/>
      <c r="E142" s="47"/>
      <c r="F142" s="47"/>
      <c r="G142" s="47"/>
      <c r="H142" s="24"/>
      <c r="I142" s="24"/>
      <c r="J142" s="70"/>
      <c r="K142" s="24"/>
      <c r="L142" s="24"/>
      <c r="M142" s="93"/>
      <c r="N142" s="90"/>
      <c r="O142" s="86"/>
    </row>
    <row r="143" spans="1:15" x14ac:dyDescent="0.25">
      <c r="A143" s="44"/>
      <c r="B143" s="20"/>
      <c r="C143" s="45"/>
      <c r="D143" s="46"/>
      <c r="E143" s="47"/>
      <c r="F143" s="47"/>
      <c r="G143" s="47"/>
      <c r="H143" s="24"/>
      <c r="I143" s="24"/>
      <c r="J143" s="70"/>
      <c r="K143" s="24"/>
      <c r="L143" s="24"/>
      <c r="M143" s="93"/>
      <c r="N143" s="90"/>
      <c r="O143" s="86"/>
    </row>
    <row r="144" spans="1:15" x14ac:dyDescent="0.25">
      <c r="A144" s="44"/>
      <c r="B144" s="20"/>
      <c r="C144" s="45"/>
      <c r="D144" s="46"/>
      <c r="E144" s="47"/>
      <c r="F144" s="47"/>
      <c r="G144" s="47"/>
      <c r="H144" s="24"/>
      <c r="I144" s="24"/>
      <c r="J144" s="70"/>
      <c r="K144" s="24"/>
      <c r="L144" s="24"/>
      <c r="M144" s="93"/>
      <c r="N144" s="90"/>
      <c r="O144" s="86"/>
    </row>
    <row r="145" spans="1:15" x14ac:dyDescent="0.25">
      <c r="A145" s="44"/>
      <c r="B145" s="20"/>
      <c r="C145" s="45"/>
      <c r="D145" s="46"/>
      <c r="E145" s="47"/>
      <c r="F145" s="47"/>
      <c r="G145" s="47"/>
      <c r="H145" s="24"/>
      <c r="I145" s="24"/>
      <c r="J145" s="70"/>
      <c r="K145" s="24"/>
      <c r="L145" s="24"/>
      <c r="M145" s="93"/>
      <c r="N145" s="90"/>
      <c r="O145" s="86"/>
    </row>
    <row r="146" spans="1:15" x14ac:dyDescent="0.25">
      <c r="A146" s="44"/>
      <c r="B146" s="20"/>
      <c r="C146" s="45"/>
      <c r="D146" s="46"/>
      <c r="E146" s="47"/>
      <c r="F146" s="47"/>
      <c r="G146" s="47"/>
      <c r="H146" s="24"/>
      <c r="I146" s="24"/>
      <c r="J146" s="70"/>
      <c r="K146" s="24"/>
      <c r="L146" s="24"/>
      <c r="M146" s="93"/>
      <c r="N146" s="90"/>
      <c r="O146" s="86"/>
    </row>
    <row r="147" spans="1:15" x14ac:dyDescent="0.25">
      <c r="A147" s="44"/>
      <c r="B147" s="20" t="str">
        <f>IF(C147="","",VLOOKUP(C147,ITENS,2,0))</f>
        <v/>
      </c>
      <c r="C147" s="45"/>
      <c r="D147" s="46" t="str">
        <f>IF(C147="","",VLOOKUP(C147,ITENS,3,0))</f>
        <v/>
      </c>
      <c r="E147" s="47"/>
      <c r="F147" s="47"/>
      <c r="G147" s="47"/>
      <c r="H147" s="24" t="str">
        <f>IF(C147="","",VLOOKUP(C147,ITENS,7,0))</f>
        <v/>
      </c>
      <c r="I147" s="24" t="str">
        <f>IF(OR(D147="",E147=""),"",ROUND(H147*E147,2))</f>
        <v/>
      </c>
      <c r="J147" s="70" t="str">
        <f>IF(E147="","",IF(C147="***",'[1]0 - PUC'!$H$6,IF(ISERR(SEARCH("18.",C147)),'[1]0 - PUC'!$H$5,'[1]0 - PUC'!$H$6))-1)</f>
        <v/>
      </c>
      <c r="K147" s="24" t="str">
        <f>IF(OR(D147="",E147=""),"",ROUND(H147*(1+J147),2))</f>
        <v/>
      </c>
      <c r="L147" s="24" t="str">
        <f>IF(OR(D147="",E147=""),"",ROUND(K147*E147,2))</f>
        <v/>
      </c>
      <c r="M147" s="93"/>
      <c r="N147" s="90"/>
      <c r="O147" s="86"/>
    </row>
    <row r="148" spans="1:15" x14ac:dyDescent="0.25">
      <c r="A148" s="55"/>
      <c r="B148" s="56"/>
      <c r="C148" s="57"/>
      <c r="D148" s="58"/>
      <c r="E148" s="59"/>
      <c r="F148" s="59"/>
      <c r="G148" s="59"/>
      <c r="H148" s="60"/>
      <c r="I148" s="60"/>
      <c r="J148" s="74"/>
      <c r="K148" s="60"/>
      <c r="L148" s="60"/>
      <c r="M148" s="94"/>
      <c r="N148" s="91"/>
      <c r="O148" s="88"/>
    </row>
    <row r="149" spans="1:15" x14ac:dyDescent="0.25">
      <c r="A149" s="174" t="str">
        <f>E114</f>
        <v>III - TERRAPLENAGEM E LAGOA DE AMORTECIMENTO</v>
      </c>
      <c r="B149" s="175"/>
      <c r="C149" s="175"/>
      <c r="D149" s="175"/>
      <c r="E149" s="146" t="s">
        <v>68</v>
      </c>
      <c r="F149" s="147"/>
      <c r="G149" s="147"/>
      <c r="H149" s="147"/>
      <c r="I149" s="30">
        <f>SUM(I83:I147)</f>
        <v>7403349.1900000013</v>
      </c>
      <c r="J149" s="148" t="s">
        <v>69</v>
      </c>
      <c r="K149" s="149"/>
      <c r="L149" s="30">
        <f>SUM(L83:L147)</f>
        <v>8752243.8100000005</v>
      </c>
      <c r="M149" s="82"/>
      <c r="N149" s="101">
        <f>SUM(N121:N131)+SUM(N85:N110)</f>
        <v>8662531.25</v>
      </c>
      <c r="O149" s="84">
        <f>1-N149/L149</f>
        <v>1.0250235476472747E-2</v>
      </c>
    </row>
    <row r="150" spans="1:15" x14ac:dyDescent="0.25">
      <c r="A150" s="61"/>
      <c r="B150" s="61"/>
      <c r="C150" s="61"/>
      <c r="D150" s="61"/>
      <c r="E150" s="62"/>
      <c r="F150" s="62"/>
      <c r="G150" s="62"/>
      <c r="H150" s="61"/>
      <c r="I150" s="63"/>
      <c r="J150" s="75"/>
      <c r="K150" s="61"/>
      <c r="L150" s="64"/>
      <c r="M150" s="107"/>
      <c r="N150" s="108"/>
      <c r="O150" s="109"/>
    </row>
    <row r="151" spans="1:15" x14ac:dyDescent="0.25">
      <c r="A151" s="166" t="str">
        <f>$A$4</f>
        <v>OBRA: TERRAPLENAGEM ETE LUIZ RAU</v>
      </c>
      <c r="B151" s="167"/>
      <c r="C151" s="167"/>
      <c r="D151" s="167"/>
      <c r="E151" s="168" t="s">
        <v>140</v>
      </c>
      <c r="F151" s="169"/>
      <c r="G151" s="169"/>
      <c r="H151" s="169"/>
      <c r="I151" s="169"/>
      <c r="J151" s="169"/>
      <c r="K151" s="169"/>
      <c r="L151" s="169"/>
      <c r="M151" s="134" t="s">
        <v>202</v>
      </c>
      <c r="N151" s="135"/>
      <c r="O151" s="136"/>
    </row>
    <row r="152" spans="1:15" x14ac:dyDescent="0.25">
      <c r="A152" s="172" t="str">
        <f>$A$5</f>
        <v>ITEM</v>
      </c>
      <c r="B152" s="173"/>
      <c r="C152" s="173"/>
      <c r="D152" s="173"/>
      <c r="E152" s="170"/>
      <c r="F152" s="171"/>
      <c r="G152" s="171"/>
      <c r="H152" s="171"/>
      <c r="I152" s="171"/>
      <c r="J152" s="171"/>
      <c r="K152" s="171"/>
      <c r="L152" s="171"/>
      <c r="M152" s="137"/>
      <c r="N152" s="138"/>
      <c r="O152" s="139"/>
    </row>
    <row r="153" spans="1:15" ht="22.5" customHeight="1" x14ac:dyDescent="0.25">
      <c r="A153" s="158" t="s">
        <v>20</v>
      </c>
      <c r="B153" s="158" t="s">
        <v>5</v>
      </c>
      <c r="C153" s="158" t="s">
        <v>21</v>
      </c>
      <c r="D153" s="158" t="s">
        <v>22</v>
      </c>
      <c r="E153" s="156" t="s">
        <v>23</v>
      </c>
      <c r="F153" s="156" t="s">
        <v>24</v>
      </c>
      <c r="G153" s="156" t="s">
        <v>25</v>
      </c>
      <c r="H153" s="158" t="s">
        <v>26</v>
      </c>
      <c r="I153" s="159"/>
      <c r="J153" s="160" t="s">
        <v>27</v>
      </c>
      <c r="K153" s="158" t="s">
        <v>28</v>
      </c>
      <c r="L153" s="159"/>
      <c r="M153" s="142" t="s">
        <v>28</v>
      </c>
      <c r="N153" s="143"/>
      <c r="O153" s="95" t="s">
        <v>198</v>
      </c>
    </row>
    <row r="154" spans="1:15" x14ac:dyDescent="0.25">
      <c r="A154" s="162"/>
      <c r="B154" s="162"/>
      <c r="C154" s="162"/>
      <c r="D154" s="162"/>
      <c r="E154" s="157" t="s">
        <v>29</v>
      </c>
      <c r="F154" s="157" t="s">
        <v>29</v>
      </c>
      <c r="G154" s="157" t="s">
        <v>29</v>
      </c>
      <c r="H154" s="162" t="s">
        <v>30</v>
      </c>
      <c r="I154" s="163"/>
      <c r="J154" s="161"/>
      <c r="K154" s="162" t="s">
        <v>31</v>
      </c>
      <c r="L154" s="163"/>
      <c r="M154" s="140" t="s">
        <v>31</v>
      </c>
      <c r="N154" s="141"/>
      <c r="O154" s="96" t="s">
        <v>199</v>
      </c>
    </row>
    <row r="155" spans="1:15" x14ac:dyDescent="0.25">
      <c r="A155" s="162"/>
      <c r="B155" s="162"/>
      <c r="C155" s="162"/>
      <c r="D155" s="162"/>
      <c r="E155" s="157"/>
      <c r="F155" s="157"/>
      <c r="G155" s="157"/>
      <c r="H155" s="114" t="s">
        <v>32</v>
      </c>
      <c r="I155" s="37" t="s">
        <v>33</v>
      </c>
      <c r="J155" s="161"/>
      <c r="K155" s="114" t="s">
        <v>32</v>
      </c>
      <c r="L155" s="114" t="s">
        <v>33</v>
      </c>
      <c r="M155" s="79" t="s">
        <v>32</v>
      </c>
      <c r="N155" s="80" t="s">
        <v>33</v>
      </c>
      <c r="O155" s="80" t="s">
        <v>200</v>
      </c>
    </row>
    <row r="156" spans="1:15" x14ac:dyDescent="0.25">
      <c r="A156" s="38"/>
      <c r="B156" s="39"/>
      <c r="C156" s="40"/>
      <c r="D156" s="41"/>
      <c r="E156" s="42"/>
      <c r="F156" s="42"/>
      <c r="G156" s="42"/>
      <c r="H156" s="43"/>
      <c r="I156" s="43"/>
      <c r="J156" s="72"/>
      <c r="K156" s="43"/>
      <c r="L156" s="43"/>
      <c r="M156" s="92"/>
      <c r="N156" s="89"/>
      <c r="O156" s="85"/>
    </row>
    <row r="157" spans="1:15" x14ac:dyDescent="0.25">
      <c r="A157" s="44">
        <v>1</v>
      </c>
      <c r="B157" s="20" t="s">
        <v>141</v>
      </c>
      <c r="C157" s="45"/>
      <c r="D157" s="46" t="str">
        <f>IF(C157="","",VLOOKUP(C157,ITENS,3,0))</f>
        <v/>
      </c>
      <c r="E157" s="47"/>
      <c r="F157" s="47"/>
      <c r="G157" s="47"/>
      <c r="H157" s="24" t="str">
        <f>IF(C157="","",VLOOKUP(C157,ITENS,7,0))</f>
        <v/>
      </c>
      <c r="I157" s="24" t="str">
        <f t="shared" ref="I157:I169" si="58">IF(OR(D157="",E157=""),"",ROUND(H157*E157,2))</f>
        <v/>
      </c>
      <c r="J157" s="70" t="str">
        <f>IF(E157="","",IF(C157="***",'[1]0 - PUC'!$H$6,IF(ISERR(SEARCH("18.",C157)),'[1]0 - PUC'!$H$5,'[1]0 - PUC'!$H$6))-1)</f>
        <v/>
      </c>
      <c r="K157" s="24" t="str">
        <f t="shared" ref="K157:K169" si="59">IF(OR(D157="",E157=""),"",ROUND(H157*(1+J157),2))</f>
        <v/>
      </c>
      <c r="L157" s="24" t="str">
        <f t="shared" ref="L157:L169" si="60">IF(OR(D157="",E157=""),"",ROUND(K157*E157,2))</f>
        <v/>
      </c>
      <c r="M157" s="93"/>
      <c r="N157" s="90"/>
      <c r="O157" s="86"/>
    </row>
    <row r="158" spans="1:15" x14ac:dyDescent="0.25">
      <c r="A158" s="44" t="s">
        <v>35</v>
      </c>
      <c r="B158" s="20" t="s">
        <v>142</v>
      </c>
      <c r="C158" s="45"/>
      <c r="D158" s="46" t="str">
        <f>IF(C158="","",VLOOKUP(C158,ITENS,3,0))</f>
        <v/>
      </c>
      <c r="E158" s="47"/>
      <c r="F158" s="47"/>
      <c r="G158" s="47"/>
      <c r="H158" s="24" t="str">
        <f>IF(C158="","",VLOOKUP(C158,ITENS,7,0))</f>
        <v/>
      </c>
      <c r="I158" s="24" t="str">
        <f t="shared" si="58"/>
        <v/>
      </c>
      <c r="J158" s="70" t="str">
        <f>IF(E158="","",IF(C158="***",'[1]0 - PUC'!$H$6,IF(ISERR(SEARCH("18.",C158)),'[1]0 - PUC'!$H$5,'[1]0 - PUC'!$H$6))-1)</f>
        <v/>
      </c>
      <c r="K158" s="24" t="str">
        <f t="shared" si="59"/>
        <v/>
      </c>
      <c r="L158" s="24" t="str">
        <f t="shared" si="60"/>
        <v/>
      </c>
      <c r="M158" s="93"/>
      <c r="N158" s="90"/>
      <c r="O158" s="86"/>
    </row>
    <row r="159" spans="1:15" x14ac:dyDescent="0.25">
      <c r="A159" s="44" t="s">
        <v>37</v>
      </c>
      <c r="B159" s="20" t="s">
        <v>143</v>
      </c>
      <c r="C159" s="45" t="s">
        <v>39</v>
      </c>
      <c r="D159" s="46" t="s">
        <v>49</v>
      </c>
      <c r="E159" s="47">
        <v>224</v>
      </c>
      <c r="F159" s="47"/>
      <c r="G159" s="53">
        <f t="shared" ref="G159" si="61">E159-F159</f>
        <v>224</v>
      </c>
      <c r="H159" s="24">
        <v>131.38999999999999</v>
      </c>
      <c r="I159" s="24">
        <f>IF(OR(D159="",G159=""),"",ROUND(H159*G159,2))</f>
        <v>29431.360000000001</v>
      </c>
      <c r="J159" s="70">
        <f>IF(E159="","",IF(C159="***",'[1]0 - PUC'!$H$6,IF(ISERR(SEARCH("18.",C159)),'[1]0 - PUC'!$H$5,'[1]0 - PUC'!$H$6))-1)</f>
        <v>0.24</v>
      </c>
      <c r="K159" s="24">
        <f t="shared" ref="K159" si="62">IF(OR(D159="",G159=""),"",ROUND(H159*(1+J159),2))</f>
        <v>162.91999999999999</v>
      </c>
      <c r="L159" s="24">
        <f t="shared" ref="L159" si="63">IF(OR(D159="",G159=""),"",ROUND(K159*G159,2))</f>
        <v>36494.080000000002</v>
      </c>
      <c r="M159" s="93">
        <f>TRUNC(K159*(1-$M$2),2)</f>
        <v>161.29</v>
      </c>
      <c r="N159" s="81">
        <f t="shared" ref="N159" si="64">ROUND(M159*G159,2)</f>
        <v>36128.959999999999</v>
      </c>
      <c r="O159" s="87">
        <f>1-N159/L159</f>
        <v>1.000491038546536E-2</v>
      </c>
    </row>
    <row r="160" spans="1:15" x14ac:dyDescent="0.25">
      <c r="A160" s="44"/>
      <c r="B160" s="20" t="str">
        <f>IF(C160="","",VLOOKUP(C160,ITENS,2,0))</f>
        <v/>
      </c>
      <c r="C160" s="45"/>
      <c r="D160" s="46" t="str">
        <f>IF(C160="","",VLOOKUP(C160,ITENS,3,0))</f>
        <v/>
      </c>
      <c r="E160" s="47"/>
      <c r="F160" s="47"/>
      <c r="G160" s="47"/>
      <c r="H160" s="24" t="str">
        <f>IF(C160="","",VLOOKUP(C160,ITENS,7,0))</f>
        <v/>
      </c>
      <c r="I160" s="24" t="str">
        <f t="shared" si="58"/>
        <v/>
      </c>
      <c r="J160" s="70" t="str">
        <f>IF(E160="","",IF(C160="***",'[1]0 - PUC'!$H$6,IF(ISERR(SEARCH("18.",C160)),'[1]0 - PUC'!$H$5,'[1]0 - PUC'!$H$6))-1)</f>
        <v/>
      </c>
      <c r="K160" s="24" t="str">
        <f t="shared" si="59"/>
        <v/>
      </c>
      <c r="L160" s="24" t="str">
        <f t="shared" si="60"/>
        <v/>
      </c>
      <c r="M160" s="93"/>
      <c r="N160" s="90"/>
      <c r="O160" s="86"/>
    </row>
    <row r="161" spans="1:15" x14ac:dyDescent="0.25">
      <c r="A161" s="44" t="s">
        <v>61</v>
      </c>
      <c r="B161" s="20" t="s">
        <v>144</v>
      </c>
      <c r="C161" s="45"/>
      <c r="D161" s="46" t="str">
        <f>IF(C161="","",VLOOKUP(C161,ITENS,3,0))</f>
        <v/>
      </c>
      <c r="E161" s="47"/>
      <c r="F161" s="47"/>
      <c r="G161" s="47"/>
      <c r="H161" s="24" t="str">
        <f>IF(C161="","",VLOOKUP(C161,ITENS,7,0))</f>
        <v/>
      </c>
      <c r="I161" s="24" t="str">
        <f t="shared" si="58"/>
        <v/>
      </c>
      <c r="J161" s="70" t="str">
        <f>IF(E161="","",IF(C161="***",'[1]0 - PUC'!$H$6,IF(ISERR(SEARCH("18.",C161)),'[1]0 - PUC'!$H$5,'[1]0 - PUC'!$H$6))-1)</f>
        <v/>
      </c>
      <c r="K161" s="24" t="str">
        <f t="shared" si="59"/>
        <v/>
      </c>
      <c r="L161" s="24" t="str">
        <f t="shared" si="60"/>
        <v/>
      </c>
      <c r="M161" s="93"/>
      <c r="N161" s="90"/>
      <c r="O161" s="86"/>
    </row>
    <row r="162" spans="1:15" x14ac:dyDescent="0.25">
      <c r="A162" s="44" t="s">
        <v>64</v>
      </c>
      <c r="B162" s="65" t="s">
        <v>145</v>
      </c>
      <c r="C162" s="45" t="s">
        <v>39</v>
      </c>
      <c r="D162" s="46" t="s">
        <v>146</v>
      </c>
      <c r="E162" s="47">
        <v>36</v>
      </c>
      <c r="F162" s="47"/>
      <c r="G162" s="53">
        <f t="shared" ref="G162:G167" si="65">E162-F162</f>
        <v>36</v>
      </c>
      <c r="H162" s="24">
        <v>17.14</v>
      </c>
      <c r="I162" s="24">
        <f>IF(OR(D162="",G162=""),"",ROUND(H162*G162,2))</f>
        <v>617.04</v>
      </c>
      <c r="J162" s="70">
        <f>IF(E162="","",IF(C162="***",'[1]0 - PUC'!$H$6,IF(ISERR(SEARCH("18.",C162)),'[1]0 - PUC'!$H$5,'[1]0 - PUC'!$H$6))-1)</f>
        <v>0.24</v>
      </c>
      <c r="K162" s="24">
        <f t="shared" ref="K162:K167" si="66">IF(OR(D162="",G162=""),"",ROUND(H162*(1+J162),2))</f>
        <v>21.25</v>
      </c>
      <c r="L162" s="24">
        <f t="shared" ref="L162:L167" si="67">IF(OR(D162="",G162=""),"",ROUND(K162*G162,2))</f>
        <v>765</v>
      </c>
      <c r="M162" s="93">
        <f>TRUNC(K162*(1-$M$2),2)</f>
        <v>21.03</v>
      </c>
      <c r="N162" s="81">
        <f t="shared" ref="N162:N167" si="68">ROUND(M162*G162,2)</f>
        <v>757.08</v>
      </c>
      <c r="O162" s="87">
        <f t="shared" ref="O162:O167" si="69">1-N162/L162</f>
        <v>1.0352941176470565E-2</v>
      </c>
    </row>
    <row r="163" spans="1:15" x14ac:dyDescent="0.25">
      <c r="A163" s="44" t="s">
        <v>66</v>
      </c>
      <c r="B163" s="65" t="s">
        <v>147</v>
      </c>
      <c r="C163" s="45" t="s">
        <v>39</v>
      </c>
      <c r="D163" s="46" t="s">
        <v>146</v>
      </c>
      <c r="E163" s="47">
        <v>682</v>
      </c>
      <c r="F163" s="47"/>
      <c r="G163" s="53">
        <f t="shared" si="65"/>
        <v>682</v>
      </c>
      <c r="H163" s="24">
        <v>16.23</v>
      </c>
      <c r="I163" s="24">
        <f t="shared" ref="I163:I167" si="70">IF(OR(D163="",G163=""),"",ROUND(H163*G163,2))</f>
        <v>11068.86</v>
      </c>
      <c r="J163" s="70">
        <f>IF(E163="","",IF(C163="***",'[1]0 - PUC'!$H$6,IF(ISERR(SEARCH("18.",C163)),'[1]0 - PUC'!$H$5,'[1]0 - PUC'!$H$6))-1)</f>
        <v>0.24</v>
      </c>
      <c r="K163" s="24">
        <f t="shared" si="66"/>
        <v>20.13</v>
      </c>
      <c r="L163" s="24">
        <f t="shared" si="67"/>
        <v>13728.66</v>
      </c>
      <c r="M163" s="93">
        <f t="shared" ref="M163:M167" si="71">TRUNC(K163*(1-$M$2),2)</f>
        <v>19.920000000000002</v>
      </c>
      <c r="N163" s="81">
        <f t="shared" si="68"/>
        <v>13585.44</v>
      </c>
      <c r="O163" s="87">
        <f t="shared" si="69"/>
        <v>1.0432190760059523E-2</v>
      </c>
    </row>
    <row r="164" spans="1:15" x14ac:dyDescent="0.25">
      <c r="A164" s="44" t="s">
        <v>148</v>
      </c>
      <c r="B164" s="65" t="s">
        <v>149</v>
      </c>
      <c r="C164" s="45" t="s">
        <v>39</v>
      </c>
      <c r="D164" s="46" t="s">
        <v>146</v>
      </c>
      <c r="E164" s="47">
        <v>1444</v>
      </c>
      <c r="F164" s="47"/>
      <c r="G164" s="53">
        <f t="shared" si="65"/>
        <v>1444</v>
      </c>
      <c r="H164" s="24">
        <v>14.6</v>
      </c>
      <c r="I164" s="24">
        <f t="shared" si="70"/>
        <v>21082.400000000001</v>
      </c>
      <c r="J164" s="70">
        <f>IF(E164="","",IF(C164="***",'[1]0 - PUC'!$H$6,IF(ISERR(SEARCH("18.",C164)),'[1]0 - PUC'!$H$5,'[1]0 - PUC'!$H$6))-1)</f>
        <v>0.24</v>
      </c>
      <c r="K164" s="24">
        <f t="shared" si="66"/>
        <v>18.100000000000001</v>
      </c>
      <c r="L164" s="24">
        <f t="shared" si="67"/>
        <v>26136.400000000001</v>
      </c>
      <c r="M164" s="93">
        <f t="shared" si="71"/>
        <v>17.91</v>
      </c>
      <c r="N164" s="81">
        <f t="shared" si="68"/>
        <v>25862.04</v>
      </c>
      <c r="O164" s="87">
        <f t="shared" si="69"/>
        <v>1.0497237569060847E-2</v>
      </c>
    </row>
    <row r="165" spans="1:15" x14ac:dyDescent="0.25">
      <c r="A165" s="44" t="s">
        <v>150</v>
      </c>
      <c r="B165" s="65" t="s">
        <v>151</v>
      </c>
      <c r="C165" s="45" t="s">
        <v>39</v>
      </c>
      <c r="D165" s="46" t="s">
        <v>146</v>
      </c>
      <c r="E165" s="47">
        <v>792</v>
      </c>
      <c r="F165" s="47"/>
      <c r="G165" s="53">
        <f t="shared" si="65"/>
        <v>792</v>
      </c>
      <c r="H165" s="24">
        <v>12.34</v>
      </c>
      <c r="I165" s="24">
        <f t="shared" si="70"/>
        <v>9773.2800000000007</v>
      </c>
      <c r="J165" s="70">
        <f>IF(E165="","",IF(C165="***",'[1]0 - PUC'!$H$6,IF(ISERR(SEARCH("18.",C165)),'[1]0 - PUC'!$H$5,'[1]0 - PUC'!$H$6))-1)</f>
        <v>0.24</v>
      </c>
      <c r="K165" s="24">
        <f t="shared" si="66"/>
        <v>15.3</v>
      </c>
      <c r="L165" s="24">
        <f t="shared" si="67"/>
        <v>12117.6</v>
      </c>
      <c r="M165" s="93">
        <f t="shared" si="71"/>
        <v>15.14</v>
      </c>
      <c r="N165" s="81">
        <f t="shared" si="68"/>
        <v>11990.88</v>
      </c>
      <c r="O165" s="87">
        <f t="shared" si="69"/>
        <v>1.0457516339869355E-2</v>
      </c>
    </row>
    <row r="166" spans="1:15" x14ac:dyDescent="0.25">
      <c r="A166" s="44" t="s">
        <v>152</v>
      </c>
      <c r="B166" s="65" t="s">
        <v>153</v>
      </c>
      <c r="C166" s="45" t="s">
        <v>39</v>
      </c>
      <c r="D166" s="46" t="s">
        <v>146</v>
      </c>
      <c r="E166" s="47">
        <v>350</v>
      </c>
      <c r="F166" s="47"/>
      <c r="G166" s="53">
        <f t="shared" si="65"/>
        <v>350</v>
      </c>
      <c r="H166" s="24">
        <v>11.8</v>
      </c>
      <c r="I166" s="24">
        <f t="shared" si="70"/>
        <v>4130</v>
      </c>
      <c r="J166" s="70">
        <f>IF(E166="","",IF(C166="***",'[1]0 - PUC'!$H$6,IF(ISERR(SEARCH("18.",C166)),'[1]0 - PUC'!$H$5,'[1]0 - PUC'!$H$6))-1)</f>
        <v>0.24</v>
      </c>
      <c r="K166" s="24">
        <f t="shared" si="66"/>
        <v>14.63</v>
      </c>
      <c r="L166" s="24">
        <f t="shared" si="67"/>
        <v>5120.5</v>
      </c>
      <c r="M166" s="93">
        <f t="shared" si="71"/>
        <v>14.48</v>
      </c>
      <c r="N166" s="81">
        <f t="shared" si="68"/>
        <v>5068</v>
      </c>
      <c r="O166" s="87">
        <f t="shared" si="69"/>
        <v>1.0252904989747069E-2</v>
      </c>
    </row>
    <row r="167" spans="1:15" x14ac:dyDescent="0.25">
      <c r="A167" s="44" t="s">
        <v>154</v>
      </c>
      <c r="B167" s="65" t="s">
        <v>155</v>
      </c>
      <c r="C167" s="45" t="s">
        <v>39</v>
      </c>
      <c r="D167" s="46" t="s">
        <v>146</v>
      </c>
      <c r="E167" s="47">
        <v>60</v>
      </c>
      <c r="F167" s="47"/>
      <c r="G167" s="53">
        <f t="shared" si="65"/>
        <v>60</v>
      </c>
      <c r="H167" s="24">
        <v>17.89</v>
      </c>
      <c r="I167" s="24">
        <f t="shared" si="70"/>
        <v>1073.4000000000001</v>
      </c>
      <c r="J167" s="70">
        <f>IF(E167="","",IF(C167="***",'[1]0 - PUC'!$H$6,IF(ISERR(SEARCH("18.",C167)),'[1]0 - PUC'!$H$5,'[1]0 - PUC'!$H$6))-1)</f>
        <v>0.24</v>
      </c>
      <c r="K167" s="24">
        <f t="shared" si="66"/>
        <v>22.18</v>
      </c>
      <c r="L167" s="24">
        <f t="shared" si="67"/>
        <v>1330.8</v>
      </c>
      <c r="M167" s="93">
        <f t="shared" si="71"/>
        <v>21.95</v>
      </c>
      <c r="N167" s="81">
        <f t="shared" si="68"/>
        <v>1317</v>
      </c>
      <c r="O167" s="87">
        <f t="shared" si="69"/>
        <v>1.036970243462576E-2</v>
      </c>
    </row>
    <row r="168" spans="1:15" x14ac:dyDescent="0.25">
      <c r="A168" s="44"/>
      <c r="B168" s="20"/>
      <c r="C168" s="45"/>
      <c r="D168" s="46" t="str">
        <f>IF(C168="","",VLOOKUP(C168,ITENS,3,0))</f>
        <v/>
      </c>
      <c r="E168" s="47"/>
      <c r="F168" s="47"/>
      <c r="G168" s="47"/>
      <c r="H168" s="24" t="str">
        <f>IF(C168="","",VLOOKUP(C168,ITENS,7,0))</f>
        <v/>
      </c>
      <c r="I168" s="24" t="str">
        <f t="shared" si="58"/>
        <v/>
      </c>
      <c r="J168" s="70" t="str">
        <f>IF(E168="","",IF(C168="***",'[1]0 - PUC'!$H$6,IF(ISERR(SEARCH("18.",C168)),'[1]0 - PUC'!$H$5,'[1]0 - PUC'!$H$6))-1)</f>
        <v/>
      </c>
      <c r="K168" s="24" t="str">
        <f t="shared" si="59"/>
        <v/>
      </c>
      <c r="L168" s="24" t="str">
        <f t="shared" si="60"/>
        <v/>
      </c>
      <c r="M168" s="93"/>
      <c r="N168" s="90"/>
      <c r="O168" s="86"/>
    </row>
    <row r="169" spans="1:15" x14ac:dyDescent="0.25">
      <c r="A169" s="44" t="s">
        <v>156</v>
      </c>
      <c r="B169" s="20" t="s">
        <v>157</v>
      </c>
      <c r="C169" s="45"/>
      <c r="D169" s="46" t="str">
        <f>IF(C169="","",VLOOKUP(C169,ITENS,3,0))</f>
        <v/>
      </c>
      <c r="E169" s="47"/>
      <c r="F169" s="47"/>
      <c r="G169" s="47"/>
      <c r="H169" s="24" t="str">
        <f>IF(C169="","",VLOOKUP(C169,ITENS,7,0))</f>
        <v/>
      </c>
      <c r="I169" s="24" t="str">
        <f t="shared" si="58"/>
        <v/>
      </c>
      <c r="J169" s="70" t="str">
        <f>IF(E169="","",IF(C169="***",'[1]0 - PUC'!$H$6,IF(ISERR(SEARCH("18.",C169)),'[1]0 - PUC'!$H$5,'[1]0 - PUC'!$H$6))-1)</f>
        <v/>
      </c>
      <c r="K169" s="24" t="str">
        <f t="shared" si="59"/>
        <v/>
      </c>
      <c r="L169" s="24" t="str">
        <f t="shared" si="60"/>
        <v/>
      </c>
      <c r="M169" s="93"/>
      <c r="N169" s="90"/>
      <c r="O169" s="86"/>
    </row>
    <row r="170" spans="1:15" ht="25.5" x14ac:dyDescent="0.25">
      <c r="A170" s="44" t="s">
        <v>158</v>
      </c>
      <c r="B170" s="65" t="s">
        <v>159</v>
      </c>
      <c r="C170" s="45" t="s">
        <v>87</v>
      </c>
      <c r="D170" s="46" t="s">
        <v>88</v>
      </c>
      <c r="E170" s="47">
        <v>29</v>
      </c>
      <c r="F170" s="47"/>
      <c r="G170" s="53">
        <f t="shared" ref="G170:G171" si="72">E170-F170</f>
        <v>29</v>
      </c>
      <c r="H170" s="24">
        <v>505.18</v>
      </c>
      <c r="I170" s="24">
        <f t="shared" ref="I170:I171" si="73">IF(OR(D170="",G170=""),"",ROUND(H170*G170,2))</f>
        <v>14650.22</v>
      </c>
      <c r="J170" s="70">
        <f>IF(E170="","",IF(C170="***",'[1]0 - PUC'!$H$6,IF(ISERR(SEARCH("18.",C170)),'[1]0 - PUC'!$H$5,'[1]0 - PUC'!$H$6))-1)</f>
        <v>0.16500000000000004</v>
      </c>
      <c r="K170" s="24">
        <f t="shared" ref="K170:K171" si="74">IF(OR(D170="",G170=""),"",ROUND(H170*(1+J170),2))</f>
        <v>588.53</v>
      </c>
      <c r="L170" s="24">
        <f t="shared" ref="L170:L171" si="75">IF(OR(D170="",G170=""),"",ROUND(K170*G170,2))</f>
        <v>17067.37</v>
      </c>
      <c r="M170" s="93">
        <f t="shared" ref="M170:M171" si="76">TRUNC(K170*(1-$M$2),2)</f>
        <v>582.64</v>
      </c>
      <c r="N170" s="81">
        <f t="shared" ref="N170:N171" si="77">ROUND(M170*G170,2)</f>
        <v>16896.560000000001</v>
      </c>
      <c r="O170" s="87">
        <f>1-N170/L170</f>
        <v>1.0007985999014313E-2</v>
      </c>
    </row>
    <row r="171" spans="1:15" x14ac:dyDescent="0.25">
      <c r="A171" s="44" t="s">
        <v>160</v>
      </c>
      <c r="B171" s="20" t="s">
        <v>161</v>
      </c>
      <c r="C171" s="45" t="s">
        <v>39</v>
      </c>
      <c r="D171" s="46" t="s">
        <v>88</v>
      </c>
      <c r="E171" s="47">
        <v>29</v>
      </c>
      <c r="F171" s="47"/>
      <c r="G171" s="53">
        <f t="shared" si="72"/>
        <v>29</v>
      </c>
      <c r="H171" s="24">
        <v>35.61</v>
      </c>
      <c r="I171" s="24">
        <f t="shared" si="73"/>
        <v>1032.69</v>
      </c>
      <c r="J171" s="70">
        <f>IF(E171="","",IF(C171="***",'[1]0 - PUC'!$H$6,IF(ISERR(SEARCH("18.",C171)),'[1]0 - PUC'!$H$5,'[1]0 - PUC'!$H$6))-1)</f>
        <v>0.24</v>
      </c>
      <c r="K171" s="24">
        <f t="shared" si="74"/>
        <v>44.16</v>
      </c>
      <c r="L171" s="24">
        <f t="shared" si="75"/>
        <v>1280.6400000000001</v>
      </c>
      <c r="M171" s="93">
        <f t="shared" si="76"/>
        <v>43.71</v>
      </c>
      <c r="N171" s="81">
        <f t="shared" si="77"/>
        <v>1267.5899999999999</v>
      </c>
      <c r="O171" s="87">
        <f>1-N171/L171</f>
        <v>1.0190217391304435E-2</v>
      </c>
    </row>
    <row r="172" spans="1:15" x14ac:dyDescent="0.25">
      <c r="A172" s="44"/>
      <c r="B172" s="20"/>
      <c r="C172" s="45"/>
      <c r="D172" s="46"/>
      <c r="E172" s="47"/>
      <c r="F172" s="47"/>
      <c r="G172" s="47"/>
      <c r="H172" s="24"/>
      <c r="I172" s="24"/>
      <c r="J172" s="70"/>
      <c r="K172" s="24"/>
      <c r="L172" s="24"/>
      <c r="M172" s="93"/>
      <c r="N172" s="90"/>
      <c r="O172" s="86"/>
    </row>
    <row r="173" spans="1:15" x14ac:dyDescent="0.25">
      <c r="A173" s="44" t="s">
        <v>162</v>
      </c>
      <c r="B173" s="20" t="s">
        <v>163</v>
      </c>
      <c r="C173" s="45"/>
      <c r="D173" s="46"/>
      <c r="E173" s="47"/>
      <c r="F173" s="47"/>
      <c r="G173" s="47"/>
      <c r="H173" s="24"/>
      <c r="I173" s="24" t="str">
        <f>IF(OR(D173="",E173=""),"",ROUND(H173*E173,2))</f>
        <v/>
      </c>
      <c r="J173" s="70" t="str">
        <f>IF(E173="","",IF(C173="***",'[1]0 - PUC'!$H$6,IF(ISERR(SEARCH("18.",C173)),'[1]0 - PUC'!$H$5,'[1]0 - PUC'!$H$6))-1)</f>
        <v/>
      </c>
      <c r="K173" s="24" t="str">
        <f>IF(OR(D173="",E173=""),"",ROUND(H173*(1+J173),2))</f>
        <v/>
      </c>
      <c r="L173" s="24" t="str">
        <f>IF(OR(D173="",E173=""),"",ROUND(K173*E173,2))</f>
        <v/>
      </c>
      <c r="M173" s="93"/>
      <c r="N173" s="90"/>
      <c r="O173" s="86"/>
    </row>
    <row r="174" spans="1:15" x14ac:dyDescent="0.25">
      <c r="A174" s="44" t="s">
        <v>164</v>
      </c>
      <c r="B174" s="20" t="s">
        <v>165</v>
      </c>
      <c r="C174" s="45" t="s">
        <v>87</v>
      </c>
      <c r="D174" s="46" t="s">
        <v>40</v>
      </c>
      <c r="E174" s="47">
        <v>1</v>
      </c>
      <c r="F174" s="47"/>
      <c r="G174" s="53">
        <f t="shared" ref="G174:G182" si="78">E174-F174</f>
        <v>1</v>
      </c>
      <c r="H174" s="24">
        <v>247.2</v>
      </c>
      <c r="I174" s="24">
        <f t="shared" ref="I174:I182" si="79">IF(OR(D174="",G174=""),"",ROUND(H174*G174,2))</f>
        <v>247.2</v>
      </c>
      <c r="J174" s="70">
        <f>IF(E174="","",IF(C174="***",'[1]0 - PUC'!$H$6,IF(ISERR(SEARCH("18.",C174)),'[1]0 - PUC'!$H$5,'[1]0 - PUC'!$H$6))-1)</f>
        <v>0.16500000000000004</v>
      </c>
      <c r="K174" s="24">
        <f t="shared" ref="K174:K182" si="80">IF(OR(D174="",G174=""),"",ROUND(H174*(1+J174),2))</f>
        <v>287.99</v>
      </c>
      <c r="L174" s="24">
        <f t="shared" ref="L174:L182" si="81">IF(OR(D174="",G174=""),"",ROUND(K174*G174,2))</f>
        <v>287.99</v>
      </c>
      <c r="M174" s="93">
        <f t="shared" ref="M174:M182" si="82">TRUNC(K174*(1-$M$2),2)</f>
        <v>285.11</v>
      </c>
      <c r="N174" s="81">
        <f t="shared" ref="N174:N182" si="83">ROUND(M174*G174,2)</f>
        <v>285.11</v>
      </c>
      <c r="O174" s="87">
        <f t="shared" ref="O174:O182" si="84">1-N174/L174</f>
        <v>1.0000347234279006E-2</v>
      </c>
    </row>
    <row r="175" spans="1:15" x14ac:dyDescent="0.25">
      <c r="A175" s="44" t="s">
        <v>166</v>
      </c>
      <c r="B175" s="20" t="s">
        <v>167</v>
      </c>
      <c r="C175" s="45" t="s">
        <v>87</v>
      </c>
      <c r="D175" s="46" t="s">
        <v>40</v>
      </c>
      <c r="E175" s="47">
        <v>1</v>
      </c>
      <c r="F175" s="47"/>
      <c r="G175" s="53">
        <f t="shared" si="78"/>
        <v>1</v>
      </c>
      <c r="H175" s="24">
        <v>681.85</v>
      </c>
      <c r="I175" s="24">
        <f t="shared" si="79"/>
        <v>681.85</v>
      </c>
      <c r="J175" s="70">
        <f>IF(E175="","",IF(C175="***",'[1]0 - PUC'!$H$6,IF(ISERR(SEARCH("18.",C175)),'[1]0 - PUC'!$H$5,'[1]0 - PUC'!$H$6))-1)</f>
        <v>0.16500000000000004</v>
      </c>
      <c r="K175" s="24">
        <f t="shared" si="80"/>
        <v>794.36</v>
      </c>
      <c r="L175" s="24">
        <f t="shared" si="81"/>
        <v>794.36</v>
      </c>
      <c r="M175" s="93">
        <f t="shared" si="82"/>
        <v>786.41</v>
      </c>
      <c r="N175" s="81">
        <f t="shared" si="83"/>
        <v>786.41</v>
      </c>
      <c r="O175" s="87">
        <f t="shared" si="84"/>
        <v>1.0008056800443144E-2</v>
      </c>
    </row>
    <row r="176" spans="1:15" x14ac:dyDescent="0.25">
      <c r="A176" s="44" t="s">
        <v>168</v>
      </c>
      <c r="B176" s="20" t="s">
        <v>169</v>
      </c>
      <c r="C176" s="45" t="s">
        <v>87</v>
      </c>
      <c r="D176" s="46" t="s">
        <v>40</v>
      </c>
      <c r="E176" s="47">
        <v>1</v>
      </c>
      <c r="F176" s="47"/>
      <c r="G176" s="53">
        <f t="shared" si="78"/>
        <v>1</v>
      </c>
      <c r="H176" s="24">
        <v>1190.05</v>
      </c>
      <c r="I176" s="24">
        <f t="shared" si="79"/>
        <v>1190.05</v>
      </c>
      <c r="J176" s="70">
        <f>IF(E176="","",IF(C176="***",'[1]0 - PUC'!$H$6,IF(ISERR(SEARCH("18.",C176)),'[1]0 - PUC'!$H$5,'[1]0 - PUC'!$H$6))-1)</f>
        <v>0.16500000000000004</v>
      </c>
      <c r="K176" s="24">
        <f t="shared" si="80"/>
        <v>1386.41</v>
      </c>
      <c r="L176" s="24">
        <f t="shared" si="81"/>
        <v>1386.41</v>
      </c>
      <c r="M176" s="93">
        <f t="shared" si="82"/>
        <v>1372.54</v>
      </c>
      <c r="N176" s="81">
        <f t="shared" si="83"/>
        <v>1372.54</v>
      </c>
      <c r="O176" s="87">
        <f t="shared" si="84"/>
        <v>1.0004255595386757E-2</v>
      </c>
    </row>
    <row r="177" spans="1:15" x14ac:dyDescent="0.25">
      <c r="A177" s="44" t="s">
        <v>170</v>
      </c>
      <c r="B177" s="20" t="s">
        <v>171</v>
      </c>
      <c r="C177" s="45" t="s">
        <v>87</v>
      </c>
      <c r="D177" s="46" t="s">
        <v>40</v>
      </c>
      <c r="E177" s="47">
        <v>1</v>
      </c>
      <c r="F177" s="47"/>
      <c r="G177" s="53">
        <f t="shared" si="78"/>
        <v>1</v>
      </c>
      <c r="H177" s="24">
        <v>1892.55</v>
      </c>
      <c r="I177" s="24">
        <f t="shared" si="79"/>
        <v>1892.55</v>
      </c>
      <c r="J177" s="70">
        <f>IF(E177="","",IF(C177="***",'[1]0 - PUC'!$H$6,IF(ISERR(SEARCH("18.",C177)),'[1]0 - PUC'!$H$5,'[1]0 - PUC'!$H$6))-1)</f>
        <v>0.16500000000000004</v>
      </c>
      <c r="K177" s="24">
        <f t="shared" si="80"/>
        <v>2204.8200000000002</v>
      </c>
      <c r="L177" s="24">
        <f t="shared" si="81"/>
        <v>2204.8200000000002</v>
      </c>
      <c r="M177" s="93">
        <f t="shared" si="82"/>
        <v>2182.77</v>
      </c>
      <c r="N177" s="81">
        <f t="shared" si="83"/>
        <v>2182.77</v>
      </c>
      <c r="O177" s="87">
        <f t="shared" si="84"/>
        <v>1.0000816393175072E-2</v>
      </c>
    </row>
    <row r="178" spans="1:15" x14ac:dyDescent="0.25">
      <c r="A178" s="44" t="s">
        <v>172</v>
      </c>
      <c r="B178" s="20" t="s">
        <v>173</v>
      </c>
      <c r="C178" s="45" t="s">
        <v>87</v>
      </c>
      <c r="D178" s="46" t="s">
        <v>40</v>
      </c>
      <c r="E178" s="47">
        <v>1</v>
      </c>
      <c r="F178" s="47"/>
      <c r="G178" s="53">
        <f t="shared" si="78"/>
        <v>1</v>
      </c>
      <c r="H178" s="24">
        <v>1822.3</v>
      </c>
      <c r="I178" s="24">
        <f t="shared" si="79"/>
        <v>1822.3</v>
      </c>
      <c r="J178" s="70">
        <f>IF(E178="","",IF(C178="***",'[1]0 - PUC'!$H$6,IF(ISERR(SEARCH("18.",C178)),'[1]0 - PUC'!$H$5,'[1]0 - PUC'!$H$6))-1)</f>
        <v>0.16500000000000004</v>
      </c>
      <c r="K178" s="24">
        <f t="shared" si="80"/>
        <v>2122.98</v>
      </c>
      <c r="L178" s="24">
        <f t="shared" si="81"/>
        <v>2122.98</v>
      </c>
      <c r="M178" s="93">
        <f t="shared" si="82"/>
        <v>2101.75</v>
      </c>
      <c r="N178" s="81">
        <f t="shared" si="83"/>
        <v>2101.75</v>
      </c>
      <c r="O178" s="87">
        <f t="shared" si="84"/>
        <v>1.0000094207199273E-2</v>
      </c>
    </row>
    <row r="179" spans="1:15" ht="25.5" x14ac:dyDescent="0.25">
      <c r="A179" s="44" t="s">
        <v>174</v>
      </c>
      <c r="B179" s="65" t="s">
        <v>175</v>
      </c>
      <c r="C179" s="45" t="s">
        <v>87</v>
      </c>
      <c r="D179" s="46" t="s">
        <v>40</v>
      </c>
      <c r="E179" s="47">
        <v>1</v>
      </c>
      <c r="F179" s="47"/>
      <c r="G179" s="53">
        <f t="shared" si="78"/>
        <v>1</v>
      </c>
      <c r="H179" s="24">
        <v>1542</v>
      </c>
      <c r="I179" s="24">
        <f t="shared" si="79"/>
        <v>1542</v>
      </c>
      <c r="J179" s="70">
        <f>IF(E179="","",IF(C179="***",'[1]0 - PUC'!$H$6,IF(ISERR(SEARCH("18.",C179)),'[1]0 - PUC'!$H$5,'[1]0 - PUC'!$H$6))-1)</f>
        <v>0.16500000000000004</v>
      </c>
      <c r="K179" s="24">
        <f t="shared" si="80"/>
        <v>1796.43</v>
      </c>
      <c r="L179" s="24">
        <f t="shared" si="81"/>
        <v>1796.43</v>
      </c>
      <c r="M179" s="93">
        <f t="shared" si="82"/>
        <v>1778.46</v>
      </c>
      <c r="N179" s="81">
        <f t="shared" si="83"/>
        <v>1778.46</v>
      </c>
      <c r="O179" s="87">
        <f t="shared" si="84"/>
        <v>1.0003172959703432E-2</v>
      </c>
    </row>
    <row r="180" spans="1:15" x14ac:dyDescent="0.25">
      <c r="A180" s="44" t="s">
        <v>176</v>
      </c>
      <c r="B180" s="20" t="s">
        <v>177</v>
      </c>
      <c r="C180" s="45" t="s">
        <v>87</v>
      </c>
      <c r="D180" s="46" t="s">
        <v>40</v>
      </c>
      <c r="E180" s="47">
        <v>1</v>
      </c>
      <c r="F180" s="47"/>
      <c r="G180" s="53">
        <f t="shared" si="78"/>
        <v>1</v>
      </c>
      <c r="H180" s="24">
        <v>722.35</v>
      </c>
      <c r="I180" s="24">
        <f t="shared" si="79"/>
        <v>722.35</v>
      </c>
      <c r="J180" s="70">
        <f>IF(E180="","",IF(C180="***",'[1]0 - PUC'!$H$6,IF(ISERR(SEARCH("18.",C180)),'[1]0 - PUC'!$H$5,'[1]0 - PUC'!$H$6))-1)</f>
        <v>0.16500000000000004</v>
      </c>
      <c r="K180" s="24">
        <f t="shared" si="80"/>
        <v>841.54</v>
      </c>
      <c r="L180" s="24">
        <f t="shared" si="81"/>
        <v>841.54</v>
      </c>
      <c r="M180" s="93">
        <f t="shared" si="82"/>
        <v>833.12</v>
      </c>
      <c r="N180" s="81">
        <f t="shared" si="83"/>
        <v>833.12</v>
      </c>
      <c r="O180" s="87">
        <f t="shared" si="84"/>
        <v>1.0005466169165977E-2</v>
      </c>
    </row>
    <row r="181" spans="1:15" ht="25.5" x14ac:dyDescent="0.25">
      <c r="A181" s="44" t="s">
        <v>178</v>
      </c>
      <c r="B181" s="65" t="s">
        <v>179</v>
      </c>
      <c r="C181" s="45" t="s">
        <v>39</v>
      </c>
      <c r="D181" s="46" t="s">
        <v>56</v>
      </c>
      <c r="E181" s="47">
        <v>4</v>
      </c>
      <c r="F181" s="47"/>
      <c r="G181" s="53">
        <f t="shared" si="78"/>
        <v>4</v>
      </c>
      <c r="H181" s="24">
        <v>79.58</v>
      </c>
      <c r="I181" s="24">
        <f t="shared" si="79"/>
        <v>318.32</v>
      </c>
      <c r="J181" s="70">
        <f>IF(E181="","",IF(C181="***",'[1]0 - PUC'!$H$6,IF(ISERR(SEARCH("18.",C181)),'[1]0 - PUC'!$H$5,'[1]0 - PUC'!$H$6))-1)</f>
        <v>0.24</v>
      </c>
      <c r="K181" s="24">
        <f t="shared" si="80"/>
        <v>98.68</v>
      </c>
      <c r="L181" s="24">
        <f t="shared" si="81"/>
        <v>394.72</v>
      </c>
      <c r="M181" s="93">
        <f t="shared" si="82"/>
        <v>97.69</v>
      </c>
      <c r="N181" s="81">
        <f t="shared" si="83"/>
        <v>390.76</v>
      </c>
      <c r="O181" s="87">
        <f t="shared" si="84"/>
        <v>1.0032428050263609E-2</v>
      </c>
    </row>
    <row r="182" spans="1:15" ht="25.5" x14ac:dyDescent="0.25">
      <c r="A182" s="44" t="s">
        <v>180</v>
      </c>
      <c r="B182" s="65" t="s">
        <v>181</v>
      </c>
      <c r="C182" s="45" t="s">
        <v>87</v>
      </c>
      <c r="D182" s="46" t="s">
        <v>40</v>
      </c>
      <c r="E182" s="47">
        <v>1</v>
      </c>
      <c r="F182" s="47"/>
      <c r="G182" s="53">
        <f t="shared" si="78"/>
        <v>1</v>
      </c>
      <c r="H182" s="24">
        <v>674.41</v>
      </c>
      <c r="I182" s="24">
        <f t="shared" si="79"/>
        <v>674.41</v>
      </c>
      <c r="J182" s="70">
        <f>IF(E182="","",IF(C182="***",'[1]0 - PUC'!$H$6,IF(ISERR(SEARCH("18.",C182)),'[1]0 - PUC'!$H$5,'[1]0 - PUC'!$H$6))-1)</f>
        <v>0.16500000000000004</v>
      </c>
      <c r="K182" s="24">
        <f t="shared" si="80"/>
        <v>785.69</v>
      </c>
      <c r="L182" s="24">
        <f t="shared" si="81"/>
        <v>785.69</v>
      </c>
      <c r="M182" s="93">
        <f t="shared" si="82"/>
        <v>777.83</v>
      </c>
      <c r="N182" s="81">
        <f t="shared" si="83"/>
        <v>777.83</v>
      </c>
      <c r="O182" s="87">
        <f t="shared" si="84"/>
        <v>1.000394557649964E-2</v>
      </c>
    </row>
    <row r="183" spans="1:15" x14ac:dyDescent="0.25">
      <c r="A183" s="44"/>
      <c r="B183" s="20" t="str">
        <f>IF(C183="","",VLOOKUP(C183,ITENS,2,0))</f>
        <v/>
      </c>
      <c r="C183" s="45"/>
      <c r="D183" s="46" t="str">
        <f>IF(C183="","",VLOOKUP(C183,ITENS,3,0))</f>
        <v/>
      </c>
      <c r="E183" s="47"/>
      <c r="F183" s="47"/>
      <c r="G183" s="47"/>
      <c r="H183" s="24" t="str">
        <f>IF(C183="","",VLOOKUP(C183,ITENS,7,0))</f>
        <v/>
      </c>
      <c r="I183" s="24" t="str">
        <f>IF(OR(D183="",E183=""),"",ROUND(H183*E183,2))</f>
        <v/>
      </c>
      <c r="J183" s="70" t="str">
        <f>IF(E183="","",IF(C183="***",'[1]0 - PUC'!$H$6,IF(ISERR(SEARCH("18.",C183)),'[1]0 - PUC'!$H$5,'[1]0 - PUC'!$H$6))-1)</f>
        <v/>
      </c>
      <c r="K183" s="24" t="str">
        <f>IF(OR(D183="",E183=""),"",ROUND(H183*(1+J183),2))</f>
        <v/>
      </c>
      <c r="L183" s="24" t="str">
        <f>IF(OR(D183="",E183=""),"",ROUND(K183*E183,2))</f>
        <v/>
      </c>
      <c r="M183" s="93"/>
      <c r="N183" s="90"/>
      <c r="O183" s="86"/>
    </row>
    <row r="184" spans="1:15" x14ac:dyDescent="0.25">
      <c r="A184" s="44"/>
      <c r="B184" s="20" t="str">
        <f>IF(C184="","",VLOOKUP(C184,ITENS,2,0))</f>
        <v/>
      </c>
      <c r="C184" s="45"/>
      <c r="D184" s="46" t="str">
        <f>IF(C184="","",VLOOKUP(C184,ITENS,3,0))</f>
        <v/>
      </c>
      <c r="E184" s="47"/>
      <c r="F184" s="47"/>
      <c r="G184" s="47"/>
      <c r="H184" s="24" t="str">
        <f>IF(C184="","",VLOOKUP(C184,ITENS,7,0))</f>
        <v/>
      </c>
      <c r="I184" s="24" t="str">
        <f>IF(OR(D184="",E184=""),"",ROUND(H184*E184,2))</f>
        <v/>
      </c>
      <c r="J184" s="70" t="str">
        <f>IF(E184="","",IF(C184="***",'[1]0 - PUC'!$H$6,IF(ISERR(SEARCH("18.",C184)),'[1]0 - PUC'!$H$5,'[1]0 - PUC'!$H$6))-1)</f>
        <v/>
      </c>
      <c r="K184" s="24" t="str">
        <f>IF(OR(D184="",E184=""),"",ROUND(H184*(1+J184),2))</f>
        <v/>
      </c>
      <c r="L184" s="24" t="str">
        <f>IF(OR(D184="",E184=""),"",ROUND(K184*E184,2))</f>
        <v/>
      </c>
      <c r="M184" s="93"/>
      <c r="N184" s="90"/>
      <c r="O184" s="86"/>
    </row>
    <row r="185" spans="1:15" x14ac:dyDescent="0.25">
      <c r="A185" s="55"/>
      <c r="B185" s="56"/>
      <c r="C185" s="57"/>
      <c r="D185" s="58"/>
      <c r="E185" s="59"/>
      <c r="F185" s="59"/>
      <c r="G185" s="59"/>
      <c r="H185" s="60"/>
      <c r="I185" s="60"/>
      <c r="J185" s="74"/>
      <c r="K185" s="60"/>
      <c r="L185" s="60"/>
      <c r="M185" s="94"/>
      <c r="N185" s="91"/>
      <c r="O185" s="88"/>
    </row>
    <row r="186" spans="1:15" x14ac:dyDescent="0.25">
      <c r="A186" s="164" t="str">
        <f>E151</f>
        <v>IV - ESTRUTURAS</v>
      </c>
      <c r="B186" s="165"/>
      <c r="C186" s="165"/>
      <c r="D186" s="165"/>
      <c r="E186" s="146" t="s">
        <v>68</v>
      </c>
      <c r="F186" s="147"/>
      <c r="G186" s="147"/>
      <c r="H186" s="147"/>
      <c r="I186" s="30">
        <f>SUM(I157:I184)</f>
        <v>101950.28000000003</v>
      </c>
      <c r="J186" s="148" t="s">
        <v>69</v>
      </c>
      <c r="K186" s="149"/>
      <c r="L186" s="30">
        <f>SUM(L157:L184)</f>
        <v>124655.99000000002</v>
      </c>
      <c r="M186" s="82"/>
      <c r="N186" s="101">
        <f>SUM(N159:N182)</f>
        <v>123382.3</v>
      </c>
      <c r="O186" s="83">
        <f>1-N186/L186</f>
        <v>1.021763976203649E-2</v>
      </c>
    </row>
    <row r="187" spans="1:15" x14ac:dyDescent="0.25">
      <c r="A187" s="61"/>
      <c r="B187" s="61"/>
      <c r="C187" s="61"/>
      <c r="D187" s="61"/>
      <c r="E187" s="62"/>
      <c r="F187" s="62"/>
      <c r="G187" s="62"/>
      <c r="H187" s="61"/>
      <c r="I187" s="63"/>
      <c r="J187" s="75"/>
      <c r="K187" s="61"/>
      <c r="L187" s="64"/>
      <c r="M187" s="107"/>
      <c r="N187" s="108"/>
      <c r="O187" s="109"/>
    </row>
    <row r="188" spans="1:15" x14ac:dyDescent="0.25">
      <c r="A188" s="166" t="str">
        <f>$A$4</f>
        <v>OBRA: TERRAPLENAGEM ETE LUIZ RAU</v>
      </c>
      <c r="B188" s="167"/>
      <c r="C188" s="167"/>
      <c r="D188" s="167"/>
      <c r="E188" s="168" t="s">
        <v>182</v>
      </c>
      <c r="F188" s="169"/>
      <c r="G188" s="169"/>
      <c r="H188" s="169"/>
      <c r="I188" s="169"/>
      <c r="J188" s="169"/>
      <c r="K188" s="169"/>
      <c r="L188" s="169"/>
      <c r="M188" s="134" t="s">
        <v>202</v>
      </c>
      <c r="N188" s="135"/>
      <c r="O188" s="136"/>
    </row>
    <row r="189" spans="1:15" x14ac:dyDescent="0.25">
      <c r="A189" s="172" t="str">
        <f>$A$5</f>
        <v>ITEM</v>
      </c>
      <c r="B189" s="173"/>
      <c r="C189" s="173"/>
      <c r="D189" s="173"/>
      <c r="E189" s="170"/>
      <c r="F189" s="171"/>
      <c r="G189" s="171"/>
      <c r="H189" s="171"/>
      <c r="I189" s="171"/>
      <c r="J189" s="171"/>
      <c r="K189" s="171"/>
      <c r="L189" s="171"/>
      <c r="M189" s="137"/>
      <c r="N189" s="138"/>
      <c r="O189" s="139"/>
    </row>
    <row r="190" spans="1:15" ht="21.75" customHeight="1" x14ac:dyDescent="0.25">
      <c r="A190" s="158" t="s">
        <v>20</v>
      </c>
      <c r="B190" s="158" t="s">
        <v>5</v>
      </c>
      <c r="C190" s="158" t="s">
        <v>21</v>
      </c>
      <c r="D190" s="158" t="s">
        <v>22</v>
      </c>
      <c r="E190" s="156" t="s">
        <v>23</v>
      </c>
      <c r="F190" s="156" t="s">
        <v>24</v>
      </c>
      <c r="G190" s="156" t="s">
        <v>25</v>
      </c>
      <c r="H190" s="158" t="s">
        <v>26</v>
      </c>
      <c r="I190" s="159"/>
      <c r="J190" s="160" t="s">
        <v>27</v>
      </c>
      <c r="K190" s="158" t="s">
        <v>28</v>
      </c>
      <c r="L190" s="159"/>
      <c r="M190" s="142" t="s">
        <v>28</v>
      </c>
      <c r="N190" s="143"/>
      <c r="O190" s="95" t="s">
        <v>198</v>
      </c>
    </row>
    <row r="191" spans="1:15" x14ac:dyDescent="0.25">
      <c r="A191" s="162"/>
      <c r="B191" s="162"/>
      <c r="C191" s="162"/>
      <c r="D191" s="162"/>
      <c r="E191" s="157" t="s">
        <v>29</v>
      </c>
      <c r="F191" s="157" t="s">
        <v>29</v>
      </c>
      <c r="G191" s="157" t="s">
        <v>29</v>
      </c>
      <c r="H191" s="162" t="s">
        <v>30</v>
      </c>
      <c r="I191" s="163"/>
      <c r="J191" s="161"/>
      <c r="K191" s="162" t="s">
        <v>31</v>
      </c>
      <c r="L191" s="163"/>
      <c r="M191" s="140" t="s">
        <v>31</v>
      </c>
      <c r="N191" s="141"/>
      <c r="O191" s="96" t="s">
        <v>199</v>
      </c>
    </row>
    <row r="192" spans="1:15" x14ac:dyDescent="0.25">
      <c r="A192" s="162"/>
      <c r="B192" s="162"/>
      <c r="C192" s="162"/>
      <c r="D192" s="162"/>
      <c r="E192" s="157"/>
      <c r="F192" s="157"/>
      <c r="G192" s="157"/>
      <c r="H192" s="114" t="s">
        <v>32</v>
      </c>
      <c r="I192" s="37" t="s">
        <v>33</v>
      </c>
      <c r="J192" s="161"/>
      <c r="K192" s="114" t="s">
        <v>32</v>
      </c>
      <c r="L192" s="114" t="s">
        <v>33</v>
      </c>
      <c r="M192" s="79" t="s">
        <v>32</v>
      </c>
      <c r="N192" s="80" t="s">
        <v>33</v>
      </c>
      <c r="O192" s="80" t="s">
        <v>200</v>
      </c>
    </row>
    <row r="193" spans="1:15" x14ac:dyDescent="0.25">
      <c r="A193" s="38"/>
      <c r="B193" s="39"/>
      <c r="C193" s="40"/>
      <c r="D193" s="41"/>
      <c r="E193" s="42"/>
      <c r="F193" s="42"/>
      <c r="G193" s="42"/>
      <c r="H193" s="43"/>
      <c r="I193" s="43"/>
      <c r="J193" s="72"/>
      <c r="K193" s="43"/>
      <c r="L193" s="43"/>
      <c r="M193" s="93"/>
      <c r="N193" s="90"/>
      <c r="O193" s="86"/>
    </row>
    <row r="194" spans="1:15" ht="25.5" x14ac:dyDescent="0.25">
      <c r="A194" s="44">
        <v>1</v>
      </c>
      <c r="B194" s="65" t="s">
        <v>183</v>
      </c>
      <c r="C194" s="45"/>
      <c r="D194" s="46" t="str">
        <f>IF(C194="","",VLOOKUP(C194,ITENS,3,0))</f>
        <v/>
      </c>
      <c r="E194" s="47"/>
      <c r="F194" s="47"/>
      <c r="G194" s="47"/>
      <c r="H194" s="24" t="str">
        <f>IF(C194="","",VLOOKUP(C194,ITENS,7,0))</f>
        <v/>
      </c>
      <c r="I194" s="24" t="str">
        <f t="shared" ref="I194:I219" si="85">IF(OR(D194="",E194=""),"",ROUND(H194*E194,2))</f>
        <v/>
      </c>
      <c r="J194" s="70" t="str">
        <f>IF(E194="","",IF(C194="***",'[2]0 - PUC'!$H$6,IF(ISERR(SEARCH("18.",C194)),'[2]0 - PUC'!$H$5,'[2]0 - PUC'!$H$6))-1)</f>
        <v/>
      </c>
      <c r="K194" s="24" t="str">
        <f t="shared" ref="K194:K219" si="86">IF(OR(D194="",E194=""),"",ROUND(H194*(1+J194),2))</f>
        <v/>
      </c>
      <c r="L194" s="24" t="str">
        <f t="shared" ref="L194:L219" si="87">IF(OR(D194="",E194=""),"",ROUND(K194*E194,2))</f>
        <v/>
      </c>
      <c r="M194" s="93"/>
      <c r="N194" s="90"/>
      <c r="O194" s="86"/>
    </row>
    <row r="195" spans="1:15" x14ac:dyDescent="0.25">
      <c r="A195" s="44" t="s">
        <v>35</v>
      </c>
      <c r="B195" s="65" t="s">
        <v>184</v>
      </c>
      <c r="C195" s="45"/>
      <c r="D195" s="46"/>
      <c r="E195" s="47"/>
      <c r="F195" s="47"/>
      <c r="G195" s="47"/>
      <c r="H195" s="24"/>
      <c r="I195" s="24"/>
      <c r="J195" s="70"/>
      <c r="K195" s="24"/>
      <c r="L195" s="24"/>
      <c r="M195" s="93"/>
      <c r="N195" s="90"/>
      <c r="O195" s="86"/>
    </row>
    <row r="196" spans="1:15" x14ac:dyDescent="0.25">
      <c r="A196" s="44" t="s">
        <v>37</v>
      </c>
      <c r="B196" s="20" t="s">
        <v>185</v>
      </c>
      <c r="C196" s="45" t="s">
        <v>39</v>
      </c>
      <c r="D196" s="46" t="s">
        <v>49</v>
      </c>
      <c r="E196" s="47">
        <v>5498</v>
      </c>
      <c r="F196" s="47"/>
      <c r="G196" s="53">
        <f t="shared" ref="G196" si="88">E196-F196</f>
        <v>5498</v>
      </c>
      <c r="H196" s="24">
        <v>0.38</v>
      </c>
      <c r="I196" s="24">
        <f t="shared" si="85"/>
        <v>2089.2399999999998</v>
      </c>
      <c r="J196" s="70">
        <f>IF(E196="","",IF(C196="***",'[2]0 - PUC'!$H$6,IF(ISERR(SEARCH("18.",C196)),'[2]0 - PUC'!$H$5,'[2]0 - PUC'!$H$6))-1)</f>
        <v>0.24</v>
      </c>
      <c r="K196" s="24">
        <f t="shared" ref="K196" si="89">IF(OR(D196="",G196=""),"",ROUND(H196*(1+J196),2))</f>
        <v>0.47</v>
      </c>
      <c r="L196" s="24">
        <f t="shared" ref="L196" si="90">IF(OR(D196="",G196=""),"",ROUND(K196*G196,2))</f>
        <v>2584.06</v>
      </c>
      <c r="M196" s="93">
        <f t="shared" ref="M196" si="91">TRUNC(K196*(1-$M$2),2)</f>
        <v>0.46</v>
      </c>
      <c r="N196" s="81">
        <f t="shared" ref="N196" si="92">ROUND(M196*G196,2)</f>
        <v>2529.08</v>
      </c>
      <c r="O196" s="87">
        <f>1-N196/L196</f>
        <v>2.1276595744680882E-2</v>
      </c>
    </row>
    <row r="197" spans="1:15" x14ac:dyDescent="0.25">
      <c r="A197" s="44"/>
      <c r="B197" s="20" t="str">
        <f>IF(C197="","",VLOOKUP(C197,ITENS,2,0))</f>
        <v/>
      </c>
      <c r="C197" s="45"/>
      <c r="D197" s="46" t="str">
        <f>IF(C197="","",VLOOKUP(C197,ITENS,3,0))</f>
        <v/>
      </c>
      <c r="E197" s="47"/>
      <c r="F197" s="47"/>
      <c r="G197" s="47"/>
      <c r="H197" s="24" t="str">
        <f>IF(C197="","",VLOOKUP(C197,ITENS,7,0))</f>
        <v/>
      </c>
      <c r="I197" s="24" t="str">
        <f t="shared" si="85"/>
        <v/>
      </c>
      <c r="J197" s="70" t="str">
        <f>IF(E197="","",IF(C197="***",'[2]0 - PUC'!$H$6,IF(ISERR(SEARCH("18.",C197)),'[2]0 - PUC'!$H$5,'[2]0 - PUC'!$H$6))-1)</f>
        <v/>
      </c>
      <c r="K197" s="24" t="str">
        <f t="shared" si="86"/>
        <v/>
      </c>
      <c r="L197" s="24" t="str">
        <f t="shared" si="87"/>
        <v/>
      </c>
      <c r="M197" s="93"/>
      <c r="N197" s="90"/>
      <c r="O197" s="86"/>
    </row>
    <row r="198" spans="1:15" x14ac:dyDescent="0.25">
      <c r="A198" s="44" t="s">
        <v>61</v>
      </c>
      <c r="B198" s="20" t="s">
        <v>186</v>
      </c>
      <c r="C198" s="45"/>
      <c r="D198" s="46" t="str">
        <f>IF(C198="","",VLOOKUP(C198,ITENS,3,0))</f>
        <v/>
      </c>
      <c r="E198" s="47"/>
      <c r="F198" s="47"/>
      <c r="G198" s="47"/>
      <c r="H198" s="24" t="str">
        <f>IF(C198="","",VLOOKUP(C198,ITENS,7,0))</f>
        <v/>
      </c>
      <c r="I198" s="24" t="str">
        <f t="shared" si="85"/>
        <v/>
      </c>
      <c r="J198" s="70" t="str">
        <f>IF(E198="","",IF(C198="***",'[2]0 - PUC'!$H$6,IF(ISERR(SEARCH("18.",C198)),'[2]0 - PUC'!$H$5,'[2]0 - PUC'!$H$6))-1)</f>
        <v/>
      </c>
      <c r="K198" s="24" t="str">
        <f t="shared" si="86"/>
        <v/>
      </c>
      <c r="L198" s="24" t="str">
        <f t="shared" si="87"/>
        <v/>
      </c>
      <c r="M198" s="93"/>
      <c r="N198" s="90"/>
      <c r="O198" s="86"/>
    </row>
    <row r="199" spans="1:15" x14ac:dyDescent="0.25">
      <c r="A199" s="67" t="s">
        <v>64</v>
      </c>
      <c r="B199" s="68" t="s">
        <v>80</v>
      </c>
      <c r="C199" s="45"/>
      <c r="D199" s="46"/>
      <c r="E199" s="47"/>
      <c r="F199" s="47"/>
      <c r="G199" s="47"/>
      <c r="H199" s="24"/>
      <c r="I199" s="24" t="str">
        <f t="shared" si="85"/>
        <v/>
      </c>
      <c r="J199" s="70"/>
      <c r="K199" s="24"/>
      <c r="L199" s="24"/>
      <c r="M199" s="93"/>
      <c r="N199" s="90"/>
      <c r="O199" s="86"/>
    </row>
    <row r="200" spans="1:15" x14ac:dyDescent="0.25">
      <c r="A200" s="44" t="s">
        <v>187</v>
      </c>
      <c r="B200" s="20" t="s">
        <v>82</v>
      </c>
      <c r="C200" s="45" t="s">
        <v>39</v>
      </c>
      <c r="D200" s="46" t="s">
        <v>88</v>
      </c>
      <c r="E200" s="47">
        <v>1141</v>
      </c>
      <c r="F200" s="47"/>
      <c r="G200" s="53">
        <f t="shared" ref="G200" si="93">E200-F200</f>
        <v>1141</v>
      </c>
      <c r="H200" s="24">
        <v>4.2699999999999996</v>
      </c>
      <c r="I200" s="24">
        <f>IF(OR(D200="",E200=""),"",ROUND(H200*E200,2))</f>
        <v>4872.07</v>
      </c>
      <c r="J200" s="70">
        <f>IF(E200="","",IF(C200="***",'[2]0 - PUC'!$H$6,IF(ISERR(SEARCH("18.",C200)),'[2]0 - PUC'!$H$5,'[2]0 - PUC'!$H$6))-1)</f>
        <v>0.24</v>
      </c>
      <c r="K200" s="24">
        <f t="shared" ref="K200" si="94">IF(OR(D200="",G200=""),"",ROUND(H200*(1+J200),2))</f>
        <v>5.29</v>
      </c>
      <c r="L200" s="24">
        <f t="shared" ref="L200" si="95">IF(OR(D200="",G200=""),"",ROUND(K200*G200,2))</f>
        <v>6035.89</v>
      </c>
      <c r="M200" s="93">
        <f t="shared" ref="M200" si="96">TRUNC(K200*(1-$M$2),2)</f>
        <v>5.23</v>
      </c>
      <c r="N200" s="81">
        <f t="shared" ref="N200" si="97">ROUND(M200*G200,2)</f>
        <v>5967.43</v>
      </c>
      <c r="O200" s="87">
        <f>1-N200/L200</f>
        <v>1.1342155009451793E-2</v>
      </c>
    </row>
    <row r="201" spans="1:15" x14ac:dyDescent="0.25">
      <c r="A201" s="44"/>
      <c r="B201" s="20"/>
      <c r="C201" s="45"/>
      <c r="D201" s="46"/>
      <c r="E201" s="47"/>
      <c r="F201" s="47"/>
      <c r="G201" s="47"/>
      <c r="H201" s="24"/>
      <c r="I201" s="24"/>
      <c r="J201" s="70"/>
      <c r="K201" s="24" t="str">
        <f t="shared" si="86"/>
        <v/>
      </c>
      <c r="L201" s="24" t="str">
        <f t="shared" si="87"/>
        <v/>
      </c>
      <c r="M201" s="93"/>
      <c r="N201" s="90"/>
      <c r="O201" s="86"/>
    </row>
    <row r="202" spans="1:15" x14ac:dyDescent="0.25">
      <c r="A202" s="44" t="s">
        <v>66</v>
      </c>
      <c r="B202" s="20" t="s">
        <v>98</v>
      </c>
      <c r="C202" s="45"/>
      <c r="D202" s="46"/>
      <c r="E202" s="47"/>
      <c r="F202" s="47"/>
      <c r="G202" s="47"/>
      <c r="H202" s="24"/>
      <c r="I202" s="24"/>
      <c r="J202" s="70"/>
      <c r="K202" s="24" t="str">
        <f t="shared" si="86"/>
        <v/>
      </c>
      <c r="L202" s="24" t="str">
        <f t="shared" si="87"/>
        <v/>
      </c>
      <c r="M202" s="93"/>
      <c r="N202" s="90"/>
      <c r="O202" s="86"/>
    </row>
    <row r="203" spans="1:15" x14ac:dyDescent="0.25">
      <c r="A203" s="44" t="s">
        <v>188</v>
      </c>
      <c r="B203" s="20" t="s">
        <v>189</v>
      </c>
      <c r="C203" s="45" t="s">
        <v>39</v>
      </c>
      <c r="D203" s="46" t="s">
        <v>88</v>
      </c>
      <c r="E203" s="47">
        <v>4313</v>
      </c>
      <c r="F203" s="47"/>
      <c r="G203" s="53">
        <f t="shared" ref="G203" si="98">E203-F203</f>
        <v>4313</v>
      </c>
      <c r="H203" s="24">
        <v>2.27</v>
      </c>
      <c r="I203" s="24">
        <f>IF(OR(D203="",E203=""),"",ROUND(H203*E203,2))</f>
        <v>9790.51</v>
      </c>
      <c r="J203" s="70">
        <f>IF(E203="","",IF(C203="***",'[2]0 - PUC'!$H$6,IF(ISERR(SEARCH("18.",C203)),'[2]0 - PUC'!$H$5,'[2]0 - PUC'!$H$6))-1)</f>
        <v>0.24</v>
      </c>
      <c r="K203" s="24">
        <f t="shared" ref="K203" si="99">IF(OR(D203="",G203=""),"",ROUND(H203*(1+J203),2))</f>
        <v>2.81</v>
      </c>
      <c r="L203" s="24">
        <f t="shared" ref="L203" si="100">IF(OR(D203="",G203=""),"",ROUND(K203*G203,2))</f>
        <v>12119.53</v>
      </c>
      <c r="M203" s="93">
        <f t="shared" ref="M203" si="101">TRUNC(K203*(1-$M$2),2)</f>
        <v>2.78</v>
      </c>
      <c r="N203" s="81">
        <f t="shared" ref="N203" si="102">ROUND(M203*G203,2)</f>
        <v>11990.14</v>
      </c>
      <c r="O203" s="87">
        <f>1-N203/L203</f>
        <v>1.067615658362997E-2</v>
      </c>
    </row>
    <row r="204" spans="1:15" x14ac:dyDescent="0.25">
      <c r="A204" s="44"/>
      <c r="B204" s="20"/>
      <c r="C204" s="45"/>
      <c r="D204" s="46"/>
      <c r="E204" s="47"/>
      <c r="F204" s="47"/>
      <c r="G204" s="47"/>
      <c r="H204" s="24"/>
      <c r="I204" s="24"/>
      <c r="J204" s="70"/>
      <c r="K204" s="24"/>
      <c r="L204" s="24"/>
      <c r="M204" s="93"/>
      <c r="N204" s="90"/>
      <c r="O204" s="86"/>
    </row>
    <row r="205" spans="1:15" x14ac:dyDescent="0.25">
      <c r="A205" s="44">
        <v>2</v>
      </c>
      <c r="B205" s="65" t="s">
        <v>190</v>
      </c>
      <c r="C205" s="45"/>
      <c r="D205" s="46"/>
      <c r="E205" s="47"/>
      <c r="F205" s="47"/>
      <c r="G205" s="47"/>
      <c r="H205" s="24"/>
      <c r="I205" s="24"/>
      <c r="J205" s="70"/>
      <c r="K205" s="24"/>
      <c r="L205" s="24"/>
      <c r="M205" s="93"/>
      <c r="N205" s="90"/>
      <c r="O205" s="86"/>
    </row>
    <row r="206" spans="1:15" x14ac:dyDescent="0.25">
      <c r="A206" s="44"/>
      <c r="B206" s="20"/>
      <c r="C206" s="45"/>
      <c r="D206" s="46"/>
      <c r="E206" s="47"/>
      <c r="F206" s="47"/>
      <c r="G206" s="47"/>
      <c r="H206" s="24"/>
      <c r="I206" s="24"/>
      <c r="J206" s="70"/>
      <c r="K206" s="24"/>
      <c r="L206" s="24"/>
      <c r="M206" s="93"/>
      <c r="N206" s="90"/>
      <c r="O206" s="86"/>
    </row>
    <row r="207" spans="1:15" x14ac:dyDescent="0.25">
      <c r="A207" s="19" t="s">
        <v>79</v>
      </c>
      <c r="B207" s="20" t="s">
        <v>48</v>
      </c>
      <c r="C207" s="21" t="s">
        <v>39</v>
      </c>
      <c r="D207" s="22" t="s">
        <v>49</v>
      </c>
      <c r="E207" s="15">
        <v>6</v>
      </c>
      <c r="F207" s="23"/>
      <c r="G207" s="53">
        <f t="shared" ref="G207:G210" si="103">E207-F207</f>
        <v>6</v>
      </c>
      <c r="H207" s="24">
        <v>1108.27</v>
      </c>
      <c r="I207" s="24">
        <f t="shared" ref="I207:I210" si="104">IF(OR(D207="",E207=""),"",ROUND(H207*E207,2))</f>
        <v>6649.62</v>
      </c>
      <c r="J207" s="70">
        <f>IF(E207="","",IF(C207="***",'[2]0 - PUC'!$H$6,IF(ISERR(SEARCH("18.",C207)),'[2]0 - PUC'!$H$5,'[2]0 - PUC'!$H$6))-1)</f>
        <v>0.24</v>
      </c>
      <c r="K207" s="24">
        <f t="shared" ref="K207:K210" si="105">IF(OR(D207="",G207=""),"",ROUND(H207*(1+J207),2))</f>
        <v>1374.25</v>
      </c>
      <c r="L207" s="24">
        <f t="shared" ref="L207:L210" si="106">IF(OR(D207="",G207=""),"",ROUND(K207*G207,2))</f>
        <v>8245.5</v>
      </c>
      <c r="M207" s="93">
        <f t="shared" ref="M207:M210" si="107">TRUNC(K207*(1-$M$2),2)</f>
        <v>1360.5</v>
      </c>
      <c r="N207" s="81">
        <f t="shared" ref="N207:N210" si="108">ROUND(M207*G207,2)</f>
        <v>8163</v>
      </c>
      <c r="O207" s="87">
        <f>1-N207/L207</f>
        <v>1.0005457522284877E-2</v>
      </c>
    </row>
    <row r="208" spans="1:15" x14ac:dyDescent="0.25">
      <c r="A208" s="19" t="s">
        <v>84</v>
      </c>
      <c r="B208" s="20" t="s">
        <v>51</v>
      </c>
      <c r="C208" s="21" t="s">
        <v>39</v>
      </c>
      <c r="D208" s="22" t="s">
        <v>49</v>
      </c>
      <c r="E208" s="15">
        <v>17</v>
      </c>
      <c r="F208" s="23"/>
      <c r="G208" s="53">
        <f t="shared" si="103"/>
        <v>17</v>
      </c>
      <c r="H208" s="24">
        <v>596.45000000000005</v>
      </c>
      <c r="I208" s="24">
        <f t="shared" si="104"/>
        <v>10139.65</v>
      </c>
      <c r="J208" s="70">
        <f>IF(E208="","",IF(C208="***",'[2]0 - PUC'!$H$6,IF(ISERR(SEARCH("18.",C208)),'[2]0 - PUC'!$H$5,'[2]0 - PUC'!$H$6))-1)</f>
        <v>0.24</v>
      </c>
      <c r="K208" s="24">
        <f t="shared" si="105"/>
        <v>739.6</v>
      </c>
      <c r="L208" s="24">
        <f t="shared" si="106"/>
        <v>12573.2</v>
      </c>
      <c r="M208" s="93">
        <f t="shared" si="107"/>
        <v>732.2</v>
      </c>
      <c r="N208" s="81">
        <f t="shared" si="108"/>
        <v>12447.4</v>
      </c>
      <c r="O208" s="87">
        <f>1-N208/L208</f>
        <v>1.0005408328826459E-2</v>
      </c>
    </row>
    <row r="209" spans="1:15" x14ac:dyDescent="0.25">
      <c r="A209" s="19" t="s">
        <v>97</v>
      </c>
      <c r="B209" s="20" t="s">
        <v>53</v>
      </c>
      <c r="C209" s="21" t="s">
        <v>39</v>
      </c>
      <c r="D209" s="22" t="s">
        <v>49</v>
      </c>
      <c r="E209" s="15">
        <v>4.5</v>
      </c>
      <c r="F209" s="23"/>
      <c r="G209" s="53">
        <f t="shared" si="103"/>
        <v>4.5</v>
      </c>
      <c r="H209" s="24">
        <v>970.05</v>
      </c>
      <c r="I209" s="24">
        <f t="shared" si="104"/>
        <v>4365.2299999999996</v>
      </c>
      <c r="J209" s="70">
        <f>IF(E209="","",IF(C209="***",'[2]0 - PUC'!$H$6,IF(ISERR(SEARCH("18.",C209)),'[2]0 - PUC'!$H$5,'[2]0 - PUC'!$H$6))-1)</f>
        <v>0.24</v>
      </c>
      <c r="K209" s="24">
        <f t="shared" si="105"/>
        <v>1202.8599999999999</v>
      </c>
      <c r="L209" s="24">
        <f t="shared" si="106"/>
        <v>5412.87</v>
      </c>
      <c r="M209" s="93">
        <f t="shared" si="107"/>
        <v>1190.83</v>
      </c>
      <c r="N209" s="81">
        <f t="shared" si="108"/>
        <v>5358.74</v>
      </c>
      <c r="O209" s="87">
        <f>1-N209/L209</f>
        <v>1.0000240168339558E-2</v>
      </c>
    </row>
    <row r="210" spans="1:15" x14ac:dyDescent="0.25">
      <c r="A210" s="48" t="s">
        <v>191</v>
      </c>
      <c r="B210" s="26" t="s">
        <v>192</v>
      </c>
      <c r="C210" s="21" t="s">
        <v>39</v>
      </c>
      <c r="D210" s="50" t="s">
        <v>193</v>
      </c>
      <c r="E210" s="15">
        <v>4</v>
      </c>
      <c r="F210" s="23"/>
      <c r="G210" s="53">
        <f t="shared" si="103"/>
        <v>4</v>
      </c>
      <c r="H210" s="54">
        <v>1600</v>
      </c>
      <c r="I210" s="54">
        <f t="shared" si="104"/>
        <v>6400</v>
      </c>
      <c r="J210" s="73">
        <f>IF(E210="","",IF(C210="***",'[2]0 - PUC'!$H$6,IF(ISERR(SEARCH("18.",C210)),'[2]0 - PUC'!$H$5,'[2]0 - PUC'!$H$6))-1)</f>
        <v>0.24</v>
      </c>
      <c r="K210" s="54">
        <f t="shared" si="105"/>
        <v>1984</v>
      </c>
      <c r="L210" s="54">
        <f t="shared" si="106"/>
        <v>7936</v>
      </c>
      <c r="M210" s="93">
        <f t="shared" si="107"/>
        <v>1964.16</v>
      </c>
      <c r="N210" s="81">
        <f t="shared" si="108"/>
        <v>7856.64</v>
      </c>
      <c r="O210" s="87">
        <f>1-N210/L210</f>
        <v>1.0000000000000009E-2</v>
      </c>
    </row>
    <row r="211" spans="1:15" x14ac:dyDescent="0.25">
      <c r="A211" s="44"/>
      <c r="B211" s="20"/>
      <c r="C211" s="45"/>
      <c r="D211" s="46"/>
      <c r="E211" s="47"/>
      <c r="F211" s="47"/>
      <c r="G211" s="47"/>
      <c r="H211" s="24"/>
      <c r="I211" s="24"/>
      <c r="J211" s="70"/>
      <c r="K211" s="24"/>
      <c r="L211" s="24"/>
      <c r="M211" s="93"/>
      <c r="N211" s="90"/>
      <c r="O211" s="86"/>
    </row>
    <row r="212" spans="1:15" x14ac:dyDescent="0.25">
      <c r="A212" s="44"/>
      <c r="B212" s="20"/>
      <c r="C212" s="45"/>
      <c r="D212" s="46"/>
      <c r="E212" s="47"/>
      <c r="F212" s="47"/>
      <c r="G212" s="47"/>
      <c r="H212" s="24"/>
      <c r="I212" s="24"/>
      <c r="J212" s="70"/>
      <c r="K212" s="24"/>
      <c r="L212" s="24"/>
      <c r="M212" s="93"/>
      <c r="N212" s="90"/>
      <c r="O212" s="86"/>
    </row>
    <row r="213" spans="1:15" x14ac:dyDescent="0.25">
      <c r="A213" s="44"/>
      <c r="B213" s="20"/>
      <c r="C213" s="45"/>
      <c r="D213" s="46"/>
      <c r="E213" s="47"/>
      <c r="F213" s="47"/>
      <c r="G213" s="47"/>
      <c r="H213" s="24"/>
      <c r="I213" s="24"/>
      <c r="J213" s="70"/>
      <c r="K213" s="24"/>
      <c r="L213" s="24"/>
      <c r="M213" s="93"/>
      <c r="N213" s="90"/>
      <c r="O213" s="86"/>
    </row>
    <row r="214" spans="1:15" x14ac:dyDescent="0.25">
      <c r="A214" s="44"/>
      <c r="B214" s="20"/>
      <c r="C214" s="45"/>
      <c r="D214" s="46"/>
      <c r="E214" s="47"/>
      <c r="F214" s="47"/>
      <c r="G214" s="47"/>
      <c r="H214" s="24"/>
      <c r="I214" s="24"/>
      <c r="J214" s="70"/>
      <c r="K214" s="24"/>
      <c r="L214" s="24"/>
      <c r="M214" s="93"/>
      <c r="N214" s="90"/>
      <c r="O214" s="86"/>
    </row>
    <row r="215" spans="1:15" x14ac:dyDescent="0.25">
      <c r="A215" s="44"/>
      <c r="B215" s="20"/>
      <c r="C215" s="45"/>
      <c r="D215" s="46"/>
      <c r="E215" s="47"/>
      <c r="F215" s="47"/>
      <c r="G215" s="47"/>
      <c r="H215" s="24"/>
      <c r="I215" s="24"/>
      <c r="J215" s="70"/>
      <c r="K215" s="24"/>
      <c r="L215" s="24"/>
      <c r="M215" s="93"/>
      <c r="N215" s="90"/>
      <c r="O215" s="86"/>
    </row>
    <row r="216" spans="1:15" x14ac:dyDescent="0.25">
      <c r="A216" s="44"/>
      <c r="B216" s="20"/>
      <c r="C216" s="45"/>
      <c r="D216" s="46"/>
      <c r="E216" s="47"/>
      <c r="F216" s="47"/>
      <c r="G216" s="47"/>
      <c r="H216" s="24"/>
      <c r="I216" s="24"/>
      <c r="J216" s="70"/>
      <c r="K216" s="24"/>
      <c r="L216" s="24"/>
      <c r="M216" s="93"/>
      <c r="N216" s="90"/>
      <c r="O216" s="86"/>
    </row>
    <row r="217" spans="1:15" x14ac:dyDescent="0.25">
      <c r="A217" s="44"/>
      <c r="B217" s="20"/>
      <c r="C217" s="45"/>
      <c r="D217" s="46"/>
      <c r="E217" s="47"/>
      <c r="F217" s="47"/>
      <c r="G217" s="47"/>
      <c r="H217" s="24"/>
      <c r="I217" s="24"/>
      <c r="J217" s="70"/>
      <c r="K217" s="24"/>
      <c r="L217" s="24"/>
      <c r="M217" s="93"/>
      <c r="N217" s="90"/>
      <c r="O217" s="86"/>
    </row>
    <row r="218" spans="1:15" x14ac:dyDescent="0.25">
      <c r="A218" s="44"/>
      <c r="B218" s="20"/>
      <c r="C218" s="45"/>
      <c r="D218" s="46"/>
      <c r="E218" s="47"/>
      <c r="F218" s="47"/>
      <c r="G218" s="47"/>
      <c r="H218" s="24"/>
      <c r="I218" s="24"/>
      <c r="J218" s="70"/>
      <c r="K218" s="24"/>
      <c r="L218" s="24"/>
      <c r="M218" s="93"/>
      <c r="N218" s="90"/>
      <c r="O218" s="86"/>
    </row>
    <row r="219" spans="1:15" x14ac:dyDescent="0.25">
      <c r="A219" s="44"/>
      <c r="B219" s="20"/>
      <c r="C219" s="45"/>
      <c r="D219" s="46" t="str">
        <f>IF(C219="","",VLOOKUP(C219,ITENS,3,0))</f>
        <v/>
      </c>
      <c r="E219" s="47"/>
      <c r="F219" s="47"/>
      <c r="G219" s="47"/>
      <c r="H219" s="24" t="str">
        <f>IF(C219="","",VLOOKUP(C219,ITENS,7,0))</f>
        <v/>
      </c>
      <c r="I219" s="24" t="str">
        <f t="shared" si="85"/>
        <v/>
      </c>
      <c r="J219" s="70" t="str">
        <f>IF(E219="","",IF(C219="***",'[2]0 - PUC'!$H$6,IF(ISERR(SEARCH("18.",C219)),'[2]0 - PUC'!$H$5,'[2]0 - PUC'!$H$6))-1)</f>
        <v/>
      </c>
      <c r="K219" s="24" t="str">
        <f t="shared" si="86"/>
        <v/>
      </c>
      <c r="L219" s="24" t="str">
        <f t="shared" si="87"/>
        <v/>
      </c>
      <c r="M219" s="94"/>
      <c r="N219" s="91"/>
      <c r="O219" s="88"/>
    </row>
    <row r="220" spans="1:15" x14ac:dyDescent="0.25">
      <c r="A220" s="144" t="str">
        <f>E188</f>
        <v>V - RETOMADA DAS ATIVIDADES E SERVIÇOS COMPLEMENTARES</v>
      </c>
      <c r="B220" s="145"/>
      <c r="C220" s="145"/>
      <c r="D220" s="145"/>
      <c r="E220" s="146" t="s">
        <v>68</v>
      </c>
      <c r="F220" s="147"/>
      <c r="G220" s="147"/>
      <c r="H220" s="147"/>
      <c r="I220" s="30">
        <f>SUM(I194:I219)</f>
        <v>44306.319999999992</v>
      </c>
      <c r="J220" s="148" t="s">
        <v>69</v>
      </c>
      <c r="K220" s="149"/>
      <c r="L220" s="30">
        <f>SUM(L194:L219)</f>
        <v>54907.05000000001</v>
      </c>
      <c r="M220" s="82"/>
      <c r="N220" s="101">
        <f>SUM(N196:N210)</f>
        <v>54312.43</v>
      </c>
      <c r="O220" s="83">
        <f>1-N220/L220</f>
        <v>1.0829574708530298E-2</v>
      </c>
    </row>
    <row r="221" spans="1:15" ht="23.25" customHeight="1" x14ac:dyDescent="0.3">
      <c r="A221" s="103" t="s">
        <v>203</v>
      </c>
      <c r="B221" s="103"/>
      <c r="C221" s="103"/>
      <c r="D221" s="103"/>
      <c r="E221" s="103"/>
      <c r="F221" s="103"/>
      <c r="G221" s="103"/>
      <c r="H221" s="103"/>
      <c r="I221" s="103"/>
      <c r="J221" s="103"/>
      <c r="K221" s="103"/>
      <c r="L221" s="102">
        <f>L220+L186+L149+L75+L38</f>
        <v>9117140.4600000028</v>
      </c>
      <c r="M221" s="110"/>
      <c r="N221" s="111">
        <f>N220+N186+N149+N75+N38</f>
        <v>9023705.790000001</v>
      </c>
      <c r="O221" s="104">
        <f>1-N221/L221</f>
        <v>1.0248242901371496E-2</v>
      </c>
    </row>
  </sheetData>
  <sheetProtection algorithmName="SHA-512" hashValue="3+v2LufqCTu91tcqziNotUdQiipwViaZB4RCxXK5CYbmsZmU0MxwnzB96Ri04n3nbSf7688QZkSX3rKh0qq/2A==" saltValue="TNBXuZx8BEMv9NiiNAug3A==" spinCount="100000" sheet="1" objects="1" scenarios="1"/>
  <protectedRanges>
    <protectedRange sqref="M2" name="CEL N2"/>
  </protectedRanges>
  <mergeCells count="132">
    <mergeCell ref="A1:J1"/>
    <mergeCell ref="K1:L1"/>
    <mergeCell ref="A2:J2"/>
    <mergeCell ref="K2:L2"/>
    <mergeCell ref="A3:D3"/>
    <mergeCell ref="E3:L4"/>
    <mergeCell ref="A4:D4"/>
    <mergeCell ref="A38:D38"/>
    <mergeCell ref="E38:H38"/>
    <mergeCell ref="J38:K38"/>
    <mergeCell ref="A40:D40"/>
    <mergeCell ref="E40:L41"/>
    <mergeCell ref="A41:D41"/>
    <mergeCell ref="G5:G7"/>
    <mergeCell ref="H5:I5"/>
    <mergeCell ref="J5:J7"/>
    <mergeCell ref="K5:L5"/>
    <mergeCell ref="H6:I6"/>
    <mergeCell ref="K6:L6"/>
    <mergeCell ref="A5:A7"/>
    <mergeCell ref="B5:B7"/>
    <mergeCell ref="C5:C7"/>
    <mergeCell ref="D5:D7"/>
    <mergeCell ref="E5:E7"/>
    <mergeCell ref="F5:F7"/>
    <mergeCell ref="A75:D75"/>
    <mergeCell ref="E75:H75"/>
    <mergeCell ref="J75:K75"/>
    <mergeCell ref="A77:D77"/>
    <mergeCell ref="E77:L78"/>
    <mergeCell ref="A78:D78"/>
    <mergeCell ref="G42:G44"/>
    <mergeCell ref="H42:I42"/>
    <mergeCell ref="J42:J44"/>
    <mergeCell ref="K42:L42"/>
    <mergeCell ref="H43:I43"/>
    <mergeCell ref="K43:L43"/>
    <mergeCell ref="A42:A44"/>
    <mergeCell ref="B42:B44"/>
    <mergeCell ref="C42:C44"/>
    <mergeCell ref="D42:D44"/>
    <mergeCell ref="E42:E44"/>
    <mergeCell ref="F42:F44"/>
    <mergeCell ref="A112:D112"/>
    <mergeCell ref="E112:H112"/>
    <mergeCell ref="J112:K112"/>
    <mergeCell ref="A114:D114"/>
    <mergeCell ref="E114:L115"/>
    <mergeCell ref="A115:D115"/>
    <mergeCell ref="G79:G81"/>
    <mergeCell ref="H79:I79"/>
    <mergeCell ref="J79:J81"/>
    <mergeCell ref="K79:L79"/>
    <mergeCell ref="H80:I80"/>
    <mergeCell ref="K80:L80"/>
    <mergeCell ref="A79:A81"/>
    <mergeCell ref="B79:B81"/>
    <mergeCell ref="C79:C81"/>
    <mergeCell ref="D79:D81"/>
    <mergeCell ref="E79:E81"/>
    <mergeCell ref="F79:F81"/>
    <mergeCell ref="A149:D149"/>
    <mergeCell ref="E149:H149"/>
    <mergeCell ref="J149:K149"/>
    <mergeCell ref="A151:D151"/>
    <mergeCell ref="E151:L152"/>
    <mergeCell ref="A152:D152"/>
    <mergeCell ref="G116:G118"/>
    <mergeCell ref="H116:I116"/>
    <mergeCell ref="J116:J118"/>
    <mergeCell ref="K116:L116"/>
    <mergeCell ref="H117:I117"/>
    <mergeCell ref="K117:L117"/>
    <mergeCell ref="A116:A118"/>
    <mergeCell ref="B116:B118"/>
    <mergeCell ref="C116:C118"/>
    <mergeCell ref="D116:D118"/>
    <mergeCell ref="E116:E118"/>
    <mergeCell ref="F116:F118"/>
    <mergeCell ref="E190:E192"/>
    <mergeCell ref="F190:F192"/>
    <mergeCell ref="A186:D186"/>
    <mergeCell ref="E186:H186"/>
    <mergeCell ref="J186:K186"/>
    <mergeCell ref="A188:D188"/>
    <mergeCell ref="E188:L189"/>
    <mergeCell ref="A189:D189"/>
    <mergeCell ref="G153:G155"/>
    <mergeCell ref="H153:I153"/>
    <mergeCell ref="J153:J155"/>
    <mergeCell ref="K153:L153"/>
    <mergeCell ref="H154:I154"/>
    <mergeCell ref="K154:L154"/>
    <mergeCell ref="A153:A155"/>
    <mergeCell ref="B153:B155"/>
    <mergeCell ref="C153:C155"/>
    <mergeCell ref="D153:D155"/>
    <mergeCell ref="E153:E155"/>
    <mergeCell ref="F153:F155"/>
    <mergeCell ref="M190:N190"/>
    <mergeCell ref="M191:N191"/>
    <mergeCell ref="M42:N42"/>
    <mergeCell ref="M43:N43"/>
    <mergeCell ref="A220:D220"/>
    <mergeCell ref="E220:H220"/>
    <mergeCell ref="J220:K220"/>
    <mergeCell ref="M1:O1"/>
    <mergeCell ref="M2:O2"/>
    <mergeCell ref="M5:N5"/>
    <mergeCell ref="M6:N6"/>
    <mergeCell ref="M79:N79"/>
    <mergeCell ref="M80:N80"/>
    <mergeCell ref="M116:N116"/>
    <mergeCell ref="G190:G192"/>
    <mergeCell ref="H190:I190"/>
    <mergeCell ref="J190:J192"/>
    <mergeCell ref="K190:L190"/>
    <mergeCell ref="H191:I191"/>
    <mergeCell ref="K191:L191"/>
    <mergeCell ref="A190:A192"/>
    <mergeCell ref="B190:B192"/>
    <mergeCell ref="C190:C192"/>
    <mergeCell ref="D190:D192"/>
    <mergeCell ref="M3:O4"/>
    <mergeCell ref="M40:O41"/>
    <mergeCell ref="M77:O78"/>
    <mergeCell ref="M114:O115"/>
    <mergeCell ref="M151:O152"/>
    <mergeCell ref="M188:O189"/>
    <mergeCell ref="M117:N117"/>
    <mergeCell ref="M153:N153"/>
    <mergeCell ref="M154:N154"/>
  </mergeCells>
  <conditionalFormatting sqref="A9:D187 A200:B200 A201:D202 A219:D220 A210:B218 A203:B206 C211:D218">
    <cfRule type="expression" dxfId="10" priority="11" stopIfTrue="1">
      <formula>$E9=0</formula>
    </cfRule>
  </conditionalFormatting>
  <conditionalFormatting sqref="A188:D199">
    <cfRule type="expression" dxfId="9" priority="10" stopIfTrue="1">
      <formula>$E188=0</formula>
    </cfRule>
  </conditionalFormatting>
  <conditionalFormatting sqref="D200">
    <cfRule type="expression" dxfId="8" priority="9" stopIfTrue="1">
      <formula>$E200=0</formula>
    </cfRule>
  </conditionalFormatting>
  <conditionalFormatting sqref="C200">
    <cfRule type="expression" dxfId="7" priority="8" stopIfTrue="1">
      <formula>$E200=0</formula>
    </cfRule>
  </conditionalFormatting>
  <conditionalFormatting sqref="D203:D206">
    <cfRule type="expression" dxfId="6" priority="7" stopIfTrue="1">
      <formula>$E203=0</formula>
    </cfRule>
  </conditionalFormatting>
  <conditionalFormatting sqref="C203:C206">
    <cfRule type="expression" dxfId="5" priority="6" stopIfTrue="1">
      <formula>$E203=0</formula>
    </cfRule>
  </conditionalFormatting>
  <conditionalFormatting sqref="A207:D207">
    <cfRule type="expression" dxfId="4" priority="5" stopIfTrue="1">
      <formula>$E207=0</formula>
    </cfRule>
  </conditionalFormatting>
  <conditionalFormatting sqref="A208:D208">
    <cfRule type="expression" dxfId="3" priority="4" stopIfTrue="1">
      <formula>$E208=0</formula>
    </cfRule>
  </conditionalFormatting>
  <conditionalFormatting sqref="A209:D209">
    <cfRule type="expression" dxfId="2" priority="3" stopIfTrue="1">
      <formula>$E209=0</formula>
    </cfRule>
  </conditionalFormatting>
  <conditionalFormatting sqref="C210">
    <cfRule type="expression" dxfId="1" priority="2" stopIfTrue="1">
      <formula>$E210=0</formula>
    </cfRule>
  </conditionalFormatting>
  <conditionalFormatting sqref="D210">
    <cfRule type="expression" dxfId="0" priority="1" stopIfTrue="1">
      <formula>$E210=0</formula>
    </cfRule>
  </conditionalFormatting>
  <pageMargins left="0.59055118110236227" right="0.59055118110236227" top="0.59055118110236227" bottom="0.59055118110236227" header="0.31496062992125984" footer="0.31496062992125984"/>
  <pageSetup paperSize="9" scale="84" orientation="landscape" r:id="rId1"/>
  <headerFooter>
    <oddFooter>&amp;L1591-Planilha Orçamento-ETE-TERRAPLENAGEM</oddFooter>
  </headerFooter>
  <rowBreaks count="5" manualBreakCount="5">
    <brk id="39" max="14" man="1"/>
    <brk id="76" max="16383" man="1"/>
    <brk id="113" max="14" man="1"/>
    <brk id="150" max="16383" man="1"/>
    <brk id="187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2</vt:i4>
      </vt:variant>
    </vt:vector>
  </HeadingPairs>
  <TitlesOfParts>
    <vt:vector size="4" baseType="lpstr">
      <vt:lpstr>RESUMO</vt:lpstr>
      <vt:lpstr>DCCU</vt:lpstr>
      <vt:lpstr>DCCU!Area_de_impressao</vt:lpstr>
      <vt:lpstr>RESUMO!Area_de_impressao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Daiane da Silveira Fernandes</dc:creator>
  <cp:lastModifiedBy>Daiane da Silveira Fernandes</cp:lastModifiedBy>
  <cp:lastPrinted>2022-06-27T14:08:14Z</cp:lastPrinted>
  <dcterms:created xsi:type="dcterms:W3CDTF">2022-06-27T13:22:04Z</dcterms:created>
  <dcterms:modified xsi:type="dcterms:W3CDTF">2022-07-18T20:43:00Z</dcterms:modified>
</cp:coreProperties>
</file>